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9583" yWindow="144" windowWidth="2697" windowHeight="5956" tabRatio="788"/>
  </bookViews>
  <sheets>
    <sheet name="Celkem" sheetId="53" r:id="rId1"/>
    <sheet name="Topeni" sheetId="31" r:id="rId2"/>
    <sheet name="Suteren" sheetId="54" r:id="rId3"/>
    <sheet name="Sanace" sheetId="34" r:id="rId4"/>
    <sheet name="ZTI" sheetId="26" r:id="rId5"/>
    <sheet name="Vnitrni omitky" sheetId="55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>'[1]Krycí list'!$C$5</definedName>
    <definedName name="b">'[2]Krycí list'!$A$5</definedName>
    <definedName name="cisloobjektu">'[3]Krycí list'!$A$5</definedName>
    <definedName name="cislostavby">'[3]Krycí list'!$A$7</definedName>
    <definedName name="dvere_navyseni">'[4]Krycí list'!$C$5</definedName>
    <definedName name="h">'[2]Krycí list'!$C$5</definedName>
    <definedName name="k">'[2]Krycí list'!$A$7</definedName>
    <definedName name="kurz_USD">#REF!</definedName>
    <definedName name="l">'[2]Krycí list'!$C$7</definedName>
    <definedName name="m">'[2]Krycí list'!$A$5</definedName>
    <definedName name="marze_prace">#REF!</definedName>
    <definedName name="marze_zelezo">#REF!</definedName>
    <definedName name="nazevobjektu">'[3]Krycí list'!$C$5</definedName>
    <definedName name="nazevstavby">'[3]Krycí list'!$C$7</definedName>
    <definedName name="t">'[2]Krycí list'!$C$5</definedName>
    <definedName name="WC">'[1]Krycí list'!$A$5</definedName>
  </definedNames>
  <calcPr calcId="145621"/>
</workbook>
</file>

<file path=xl/calcChain.xml><?xml version="1.0" encoding="utf-8"?>
<calcChain xmlns="http://schemas.openxmlformats.org/spreadsheetml/2006/main">
  <c r="G26" i="55" l="1"/>
  <c r="G23" i="55"/>
  <c r="G24" i="55" s="1"/>
  <c r="G20" i="55"/>
  <c r="G21" i="55" s="1"/>
  <c r="G17" i="55"/>
  <c r="E10" i="55"/>
  <c r="G10" i="55" s="1"/>
  <c r="E9" i="55"/>
  <c r="G9" i="55" s="1"/>
  <c r="G8" i="55"/>
  <c r="E15" i="55" l="1"/>
  <c r="G116" i="34"/>
  <c r="G332" i="54"/>
  <c r="G329" i="54"/>
  <c r="G308" i="54"/>
  <c r="G289" i="54"/>
  <c r="G277" i="54"/>
  <c r="G265" i="54"/>
  <c r="G253" i="54"/>
  <c r="G241" i="54"/>
  <c r="G235" i="54"/>
  <c r="G231" i="54"/>
  <c r="G219" i="54"/>
  <c r="G204" i="54"/>
  <c r="G203" i="54"/>
  <c r="G202" i="54"/>
  <c r="G198" i="54"/>
  <c r="G195" i="54"/>
  <c r="G192" i="54"/>
  <c r="G187" i="54"/>
  <c r="G184" i="54"/>
  <c r="G181" i="54"/>
  <c r="G177" i="54"/>
  <c r="G171" i="54"/>
  <c r="G175" i="54" s="1"/>
  <c r="G165" i="54"/>
  <c r="G157" i="54"/>
  <c r="G146" i="54"/>
  <c r="G138" i="54"/>
  <c r="G134" i="54"/>
  <c r="G128" i="54"/>
  <c r="G169" i="54" s="1"/>
  <c r="G122" i="54"/>
  <c r="G112" i="54"/>
  <c r="G109" i="54"/>
  <c r="G101" i="54"/>
  <c r="G97" i="54"/>
  <c r="G76" i="54"/>
  <c r="G72" i="54"/>
  <c r="G65" i="54"/>
  <c r="G61" i="54"/>
  <c r="G53" i="54"/>
  <c r="G49" i="54"/>
  <c r="G43" i="54"/>
  <c r="G40" i="54"/>
  <c r="G37" i="54"/>
  <c r="G34" i="54"/>
  <c r="G31" i="54"/>
  <c r="G26" i="54"/>
  <c r="G22" i="54"/>
  <c r="G15" i="54"/>
  <c r="G11" i="54"/>
  <c r="C62" i="26"/>
  <c r="G61" i="26"/>
  <c r="G60" i="26"/>
  <c r="G59" i="26"/>
  <c r="G58" i="26"/>
  <c r="G57" i="26"/>
  <c r="C56" i="26"/>
  <c r="G55" i="26"/>
  <c r="G56" i="26" s="1"/>
  <c r="G54" i="26"/>
  <c r="C53" i="26"/>
  <c r="E51" i="26"/>
  <c r="G51" i="26" s="1"/>
  <c r="G50" i="26"/>
  <c r="G49" i="26"/>
  <c r="G48" i="26"/>
  <c r="G47" i="26"/>
  <c r="G46" i="26"/>
  <c r="G45" i="26"/>
  <c r="G44" i="26"/>
  <c r="G43" i="26"/>
  <c r="G42" i="26"/>
  <c r="G41" i="26"/>
  <c r="G40" i="26"/>
  <c r="C39" i="26"/>
  <c r="G38" i="26"/>
  <c r="E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C22" i="26"/>
  <c r="G21" i="26"/>
  <c r="G20" i="26"/>
  <c r="C19" i="26"/>
  <c r="G18" i="26"/>
  <c r="G17" i="26"/>
  <c r="G16" i="26"/>
  <c r="G15" i="26"/>
  <c r="C14" i="26"/>
  <c r="G13" i="26"/>
  <c r="G12" i="26"/>
  <c r="G11" i="26"/>
  <c r="G10" i="26"/>
  <c r="G9" i="26"/>
  <c r="G8" i="26"/>
  <c r="C126" i="34"/>
  <c r="G125" i="34"/>
  <c r="G124" i="34"/>
  <c r="G123" i="34"/>
  <c r="G122" i="34"/>
  <c r="G121" i="34"/>
  <c r="G120" i="34"/>
  <c r="C118" i="34"/>
  <c r="G117" i="34"/>
  <c r="G114" i="34"/>
  <c r="C112" i="34"/>
  <c r="G109" i="34"/>
  <c r="G107" i="34"/>
  <c r="G103" i="34"/>
  <c r="C101" i="34"/>
  <c r="G99" i="34"/>
  <c r="G98" i="34"/>
  <c r="G97" i="34"/>
  <c r="G94" i="34"/>
  <c r="G91" i="34"/>
  <c r="G88" i="34"/>
  <c r="G87" i="34"/>
  <c r="G85" i="34"/>
  <c r="G82" i="34"/>
  <c r="G77" i="34"/>
  <c r="G76" i="34"/>
  <c r="G73" i="34"/>
  <c r="C71" i="34"/>
  <c r="G70" i="34"/>
  <c r="G71" i="34" s="1"/>
  <c r="C68" i="34"/>
  <c r="G67" i="34"/>
  <c r="G65" i="34"/>
  <c r="G63" i="34"/>
  <c r="C61" i="34"/>
  <c r="G60" i="34"/>
  <c r="G61" i="34" s="1"/>
  <c r="C58" i="34"/>
  <c r="G57" i="34"/>
  <c r="G58" i="34" s="1"/>
  <c r="C55" i="34"/>
  <c r="G53" i="34"/>
  <c r="G49" i="34"/>
  <c r="G55" i="34" s="1"/>
  <c r="C47" i="34"/>
  <c r="G44" i="34"/>
  <c r="G41" i="34"/>
  <c r="G38" i="34"/>
  <c r="G36" i="34"/>
  <c r="C36" i="34"/>
  <c r="G35" i="34"/>
  <c r="C33" i="34"/>
  <c r="G27" i="34"/>
  <c r="G33" i="34" s="1"/>
  <c r="C25" i="34"/>
  <c r="G23" i="34"/>
  <c r="G21" i="34"/>
  <c r="G19" i="34"/>
  <c r="G17" i="34"/>
  <c r="G15" i="34"/>
  <c r="G13" i="34"/>
  <c r="G11" i="34"/>
  <c r="C9" i="34"/>
  <c r="G8" i="34"/>
  <c r="G9" i="34" s="1"/>
  <c r="E4" i="34"/>
  <c r="F3" i="34"/>
  <c r="C624" i="54"/>
  <c r="G623" i="54"/>
  <c r="G622" i="54"/>
  <c r="G621" i="54"/>
  <c r="G620" i="54"/>
  <c r="G619" i="54"/>
  <c r="G618" i="54"/>
  <c r="C616" i="54"/>
  <c r="G613" i="54"/>
  <c r="G600" i="54"/>
  <c r="C598" i="54"/>
  <c r="G594" i="54"/>
  <c r="G598" i="54" s="1"/>
  <c r="C592" i="54"/>
  <c r="G591" i="54"/>
  <c r="G569" i="54"/>
  <c r="G566" i="54"/>
  <c r="G563" i="54"/>
  <c r="C561" i="54"/>
  <c r="G560" i="54"/>
  <c r="G553" i="54"/>
  <c r="C551" i="54"/>
  <c r="G540" i="54"/>
  <c r="G551" i="54" s="1"/>
  <c r="C538" i="54"/>
  <c r="G537" i="54"/>
  <c r="G520" i="54"/>
  <c r="G512" i="54"/>
  <c r="G504" i="54"/>
  <c r="C502" i="54"/>
  <c r="G501" i="54"/>
  <c r="G500" i="54"/>
  <c r="G499" i="54"/>
  <c r="G498" i="54"/>
  <c r="G497" i="54"/>
  <c r="G496" i="54"/>
  <c r="G495" i="54"/>
  <c r="G494" i="54"/>
  <c r="C492" i="54"/>
  <c r="G491" i="54"/>
  <c r="G487" i="54"/>
  <c r="G492" i="54" s="1"/>
  <c r="C485" i="54"/>
  <c r="G484" i="54"/>
  <c r="G476" i="54"/>
  <c r="G464" i="54"/>
  <c r="C462" i="54"/>
  <c r="G461" i="54"/>
  <c r="G462" i="54" s="1"/>
  <c r="C459" i="54"/>
  <c r="G458" i="54"/>
  <c r="G457" i="54"/>
  <c r="G456" i="54"/>
  <c r="G453" i="54"/>
  <c r="G450" i="54"/>
  <c r="G447" i="54"/>
  <c r="G444" i="54"/>
  <c r="G441" i="54"/>
  <c r="G438" i="54"/>
  <c r="G434" i="54"/>
  <c r="G431" i="54"/>
  <c r="G427" i="54"/>
  <c r="G423" i="54"/>
  <c r="G420" i="54"/>
  <c r="G415" i="54"/>
  <c r="G412" i="54"/>
  <c r="G409" i="54"/>
  <c r="G405" i="54"/>
  <c r="G402" i="54"/>
  <c r="G399" i="54"/>
  <c r="G388" i="54"/>
  <c r="G385" i="54"/>
  <c r="G371" i="54"/>
  <c r="G368" i="54"/>
  <c r="G365" i="54"/>
  <c r="C363" i="54"/>
  <c r="G360" i="54"/>
  <c r="G353" i="54"/>
  <c r="G352" i="54"/>
  <c r="G348" i="54"/>
  <c r="G344" i="54"/>
  <c r="G343" i="54"/>
  <c r="G330" i="54"/>
  <c r="C330" i="54"/>
  <c r="C327" i="54"/>
  <c r="C239" i="54"/>
  <c r="C190" i="54"/>
  <c r="C175" i="54"/>
  <c r="C169" i="54"/>
  <c r="C70" i="54"/>
  <c r="C59" i="54"/>
  <c r="C9" i="54"/>
  <c r="G8" i="54"/>
  <c r="G9" i="54" s="1"/>
  <c r="E4" i="54"/>
  <c r="F3" i="54"/>
  <c r="G112" i="34" l="1"/>
  <c r="G126" i="34"/>
  <c r="G39" i="26"/>
  <c r="G70" i="54"/>
  <c r="G363" i="54"/>
  <c r="G561" i="54"/>
  <c r="G624" i="54"/>
  <c r="G59" i="54"/>
  <c r="G239" i="54"/>
  <c r="G616" i="54"/>
  <c r="E16" i="55"/>
  <c r="G16" i="55" s="1"/>
  <c r="G15" i="55"/>
  <c r="G18" i="55" s="1"/>
  <c r="G28" i="55" s="1"/>
  <c r="E9" i="53" s="1"/>
  <c r="G485" i="54"/>
  <c r="G538" i="54"/>
  <c r="G25" i="34"/>
  <c r="G68" i="34"/>
  <c r="G118" i="34"/>
  <c r="G459" i="54"/>
  <c r="G47" i="34"/>
  <c r="G592" i="54"/>
  <c r="G502" i="54"/>
  <c r="G101" i="34"/>
  <c r="E52" i="26"/>
  <c r="G52" i="26" s="1"/>
  <c r="G53" i="26" s="1"/>
  <c r="G14" i="26"/>
  <c r="G19" i="26"/>
  <c r="G327" i="54"/>
  <c r="G190" i="54"/>
  <c r="G62" i="26"/>
  <c r="G79" i="31"/>
  <c r="G129" i="34" l="1"/>
  <c r="G133" i="34" s="1"/>
  <c r="E7" i="53" s="1"/>
  <c r="G64" i="26"/>
  <c r="E8" i="53" s="1"/>
  <c r="G626" i="54"/>
  <c r="G628" i="54" s="1"/>
  <c r="G630" i="54" s="1"/>
  <c r="E6" i="53" s="1"/>
  <c r="G76" i="31" l="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1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81" i="31" l="1"/>
  <c r="G84" i="31" s="1"/>
  <c r="E5" i="53" s="1"/>
  <c r="E11" i="53" l="1"/>
  <c r="E12" i="53" l="1"/>
  <c r="E13" i="53" s="1"/>
</calcChain>
</file>

<file path=xl/sharedStrings.xml><?xml version="1.0" encoding="utf-8"?>
<sst xmlns="http://schemas.openxmlformats.org/spreadsheetml/2006/main" count="1674" uniqueCount="811">
  <si>
    <t>6</t>
  </si>
  <si>
    <t xml:space="preserve"> </t>
  </si>
  <si>
    <t>Pol.</t>
  </si>
  <si>
    <t>Obchodní název</t>
  </si>
  <si>
    <t>MJ</t>
  </si>
  <si>
    <t>Počet</t>
  </si>
  <si>
    <t>Cena/MJ</t>
  </si>
  <si>
    <t>Celkem</t>
  </si>
  <si>
    <t>1.</t>
  </si>
  <si>
    <t>ks</t>
  </si>
  <si>
    <t>2.</t>
  </si>
  <si>
    <t>3.</t>
  </si>
  <si>
    <t>4.</t>
  </si>
  <si>
    <t>Cena celkem bez DPH</t>
  </si>
  <si>
    <t>SUKL</t>
  </si>
  <si>
    <t>5.</t>
  </si>
  <si>
    <t>6.</t>
  </si>
  <si>
    <t>7.</t>
  </si>
  <si>
    <t>kmpl</t>
  </si>
  <si>
    <t>8.</t>
  </si>
  <si>
    <t>9.</t>
  </si>
  <si>
    <t>10.</t>
  </si>
  <si>
    <t>Výkaz výměr</t>
  </si>
  <si>
    <t>CELKOVÁ KALKULACE</t>
  </si>
  <si>
    <t>MATERIÁL</t>
  </si>
  <si>
    <t>m</t>
  </si>
  <si>
    <t>3</t>
  </si>
  <si>
    <t>2</t>
  </si>
  <si>
    <t>hod</t>
  </si>
  <si>
    <t>Doprava materiálu, techniků</t>
  </si>
  <si>
    <t>Zařízení staveniště</t>
  </si>
  <si>
    <t>m2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</si>
  <si>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</si>
  <si>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</si>
  <si>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</si>
  <si>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</si>
  <si>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</si>
  <si>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</si>
  <si>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</si>
  <si>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</si>
  <si>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</si>
  <si>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</si>
  <si>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</si>
  <si>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1</t>
  </si>
  <si>
    <t>kpl</t>
  </si>
  <si>
    <t>22.</t>
  </si>
  <si>
    <t>23.</t>
  </si>
  <si>
    <t>24.</t>
  </si>
  <si>
    <t>25.</t>
  </si>
  <si>
    <t>26.</t>
  </si>
  <si>
    <t>27.</t>
  </si>
  <si>
    <t>28.</t>
  </si>
  <si>
    <t>40.</t>
  </si>
  <si>
    <t>11</t>
  </si>
  <si>
    <t>ZD</t>
  </si>
  <si>
    <t>Číslo</t>
  </si>
  <si>
    <t>73124</t>
  </si>
  <si>
    <t>Plynový kotel kondenzační 28 kW</t>
  </si>
  <si>
    <t>Externí sonda pro ekvitermní regulaci</t>
  </si>
  <si>
    <t>Sada pro připojení nepřímotopného boileru a kotle</t>
  </si>
  <si>
    <t>Nepřímotopný ohřívač vody - stacionární 0,6 MPa - s bočními vývody 200l.</t>
  </si>
  <si>
    <t>Expanzní nádoba topení ČKD B-50l. 3bar</t>
  </si>
  <si>
    <t>721A03</t>
  </si>
  <si>
    <t>Kulový kohout MK1 k Reflex se zajištěním</t>
  </si>
  <si>
    <t>Kohout třícestný 16 263M20x1,5 Pn25 závitový - zkušební ke smičce a manometru</t>
  </si>
  <si>
    <t>Manometr 1/2" se spod. vývodem 0-10 bar.</t>
  </si>
  <si>
    <t>721C02</t>
  </si>
  <si>
    <t>Příruby O80 (sání+výfuk), pro kondenzační kotel, vč. těsnění</t>
  </si>
  <si>
    <t>Koleno O 80 / 90°, s hrdlem včetně těsnění</t>
  </si>
  <si>
    <t>Hlavice Ř 80 – výfuk, svislá</t>
  </si>
  <si>
    <t>Kryt sání Ř 80, vodorovný</t>
  </si>
  <si>
    <t>Trubka Ř 80 / 1000 mm</t>
  </si>
  <si>
    <t>Komínová vložka pro kondenzační kotel do 25m,RZ</t>
  </si>
  <si>
    <t>Digitální programovatelný termostat, s týdenním programem Hutermann93</t>
  </si>
  <si>
    <t>Drobný materiál pro dopojení kotle na ÚT</t>
  </si>
  <si>
    <t>soubor</t>
  </si>
  <si>
    <t>Hydraulický vyrovnávač tlaku ,vč příslušenství,mtz</t>
  </si>
  <si>
    <t>Měřič tepla kompakt. DN15,Q 0,6</t>
  </si>
  <si>
    <t>731A02</t>
  </si>
  <si>
    <t>Čerpadlo oběhové  230V</t>
  </si>
  <si>
    <t>Ustrojení čerpadlové sestavy pro 1 podlaží,vč drobného mat.</t>
  </si>
  <si>
    <t>Ventil regulační  závitový DN 20</t>
  </si>
  <si>
    <t>Regulátor AMiNi4DS (AMiT)</t>
  </si>
  <si>
    <t>Zdroj AZ1 24V/2.5A</t>
  </si>
  <si>
    <t>Rozšiřující modul DM-UI8DO8</t>
  </si>
  <si>
    <t>Relé pro spínání čerpadel</t>
  </si>
  <si>
    <t>Sonda snímání teploty ST-N10</t>
  </si>
  <si>
    <t>Software regulátoru</t>
  </si>
  <si>
    <t>Základní syntetický nátěr potrubí 1 x Z</t>
  </si>
  <si>
    <t>29.</t>
  </si>
  <si>
    <t>731A04</t>
  </si>
  <si>
    <t>Izolace potrubí trubicemi s hliníkovou fólií tl. 4 mm</t>
  </si>
  <si>
    <t>33.</t>
  </si>
  <si>
    <t>Rad. term. ventil V-exakt . 1/2" ET</t>
  </si>
  <si>
    <t>34.</t>
  </si>
  <si>
    <t xml:space="preserve">Regulační šroubení  1/2" roh. </t>
  </si>
  <si>
    <t>35.</t>
  </si>
  <si>
    <t>Svorné šroubení pro CU trubky 1/2"-15</t>
  </si>
  <si>
    <t>36.</t>
  </si>
  <si>
    <t>Termostatická hlavice</t>
  </si>
  <si>
    <t>37.</t>
  </si>
  <si>
    <t>Ventil odvzdušňovací ruční plast. s kolečkem 3/8"</t>
  </si>
  <si>
    <t>38.</t>
  </si>
  <si>
    <t>731A05</t>
  </si>
  <si>
    <t>Otopná tělesa panelová</t>
  </si>
  <si>
    <t>39.</t>
  </si>
  <si>
    <t xml:space="preserve">Drobný materiál pro radiátory </t>
  </si>
  <si>
    <t>Kotvící a závěsová technika</t>
  </si>
  <si>
    <t>735</t>
  </si>
  <si>
    <t>Otopná tělesa</t>
  </si>
  <si>
    <t>735159111T00</t>
  </si>
  <si>
    <t xml:space="preserve">Montáž panelových těles do délky 2300 mm </t>
  </si>
  <si>
    <t>kus</t>
  </si>
  <si>
    <t>735179110R00</t>
  </si>
  <si>
    <t xml:space="preserve">Montáž otopných těles koupelnových (žebříků) </t>
  </si>
  <si>
    <t>PC12</t>
  </si>
  <si>
    <t xml:space="preserve">Uložení těles </t>
  </si>
  <si>
    <t>735-0000064</t>
  </si>
  <si>
    <t>Těleso deskové 170/60</t>
  </si>
  <si>
    <t>KS</t>
  </si>
  <si>
    <t>735-0000064a</t>
  </si>
  <si>
    <t>Těleso deskové 140/60</t>
  </si>
  <si>
    <t>735-0000064b</t>
  </si>
  <si>
    <t>Těleso deskové 120/60</t>
  </si>
  <si>
    <t>735-0000064c</t>
  </si>
  <si>
    <t>Těleso deskové 70/60</t>
  </si>
  <si>
    <t>735-0000064d</t>
  </si>
  <si>
    <t>Těleso deskové 50/60</t>
  </si>
  <si>
    <t>735-0000064e</t>
  </si>
  <si>
    <t>Těleso deskové 100/60</t>
  </si>
  <si>
    <t>735-0000064f</t>
  </si>
  <si>
    <t>Těleso deskové 80/60</t>
  </si>
  <si>
    <t>735-0000064h</t>
  </si>
  <si>
    <t>Těleso deskové 90/60</t>
  </si>
  <si>
    <t>735-0000067ck</t>
  </si>
  <si>
    <t>Těleso -KOR.LINEAR  KL1830.750</t>
  </si>
  <si>
    <t>735-0000068e</t>
  </si>
  <si>
    <t>Těleso žebrové 85/40</t>
  </si>
  <si>
    <t>735-0000068f</t>
  </si>
  <si>
    <t>Těleso žebrové 65/40</t>
  </si>
  <si>
    <t>998735203R00</t>
  </si>
  <si>
    <t xml:space="preserve">Přesun hmot pro otopná tělesa, výšky do 24 m </t>
  </si>
  <si>
    <t>%</t>
  </si>
  <si>
    <t>M34</t>
  </si>
  <si>
    <t>Montáže energetických a tepelných zařízení</t>
  </si>
  <si>
    <t>PC1</t>
  </si>
  <si>
    <t xml:space="preserve">Doplňkové konstrukce </t>
  </si>
  <si>
    <t>PC2</t>
  </si>
  <si>
    <t xml:space="preserve">Zednické výpomoci </t>
  </si>
  <si>
    <t>PC3</t>
  </si>
  <si>
    <t xml:space="preserve">Napojení, zapojení, napuštění </t>
  </si>
  <si>
    <t>PC4</t>
  </si>
  <si>
    <t xml:space="preserve">Vyvážení systému </t>
  </si>
  <si>
    <t>PC5</t>
  </si>
  <si>
    <t xml:space="preserve">Tlaková zkouška </t>
  </si>
  <si>
    <t>Montáž odkouření DN 80</t>
  </si>
  <si>
    <t>721A04</t>
  </si>
  <si>
    <t>Zapojení měřiče</t>
  </si>
  <si>
    <t>Oživení a nastavení regulace a zaškolení obsluhy v ČR</t>
  </si>
  <si>
    <t>Tlaková zkouška ocel. potrubí do DN 100</t>
  </si>
  <si>
    <t>Montáž varn. nátrubku do DN 25</t>
  </si>
  <si>
    <t>Tlaková zkouška potrubí CU do d35</t>
  </si>
  <si>
    <t>Montáž izolací potrubí CU do d35 tl. 10 mm</t>
  </si>
  <si>
    <t>Montáž závěsného kotle,dopojení</t>
  </si>
  <si>
    <t>Uvedení spotřebiče ser. technikem do provozu,bez kabeláže</t>
  </si>
  <si>
    <t>Zkousky v ramci montaz.praci topná zkouška, regulace těles,proplach systému</t>
  </si>
  <si>
    <t>999281111</t>
  </si>
  <si>
    <t>Hzs-stavební úpravy,vč. el. nářádí,bez odvozu suti</t>
  </si>
  <si>
    <t>Demontáž stávajícího zařízení</t>
  </si>
  <si>
    <t>99</t>
  </si>
  <si>
    <t>Staveništní přesun hmot</t>
  </si>
  <si>
    <t>998011003R00</t>
  </si>
  <si>
    <t xml:space="preserve">Přesun hmot pro budovy zděné výšky do 24 m </t>
  </si>
  <si>
    <t>Materiál, instalace</t>
  </si>
  <si>
    <t>Stavba :</t>
  </si>
  <si>
    <t>Objekt :</t>
  </si>
  <si>
    <t>P.č.</t>
  </si>
  <si>
    <t>Číslo položky</t>
  </si>
  <si>
    <t>Název položky</t>
  </si>
  <si>
    <t>množství</t>
  </si>
  <si>
    <t>cena / MJ</t>
  </si>
  <si>
    <t>celkem (Kč)</t>
  </si>
  <si>
    <t>Díl:</t>
  </si>
  <si>
    <t>Zemní práce</t>
  </si>
  <si>
    <t>m3</t>
  </si>
  <si>
    <t xml:space="preserve">Svislé přemístění výkopku z hor.1-4 do 4,0 m </t>
  </si>
  <si>
    <t>Uložení sypaniny na skládku včetně poplatku za skládku</t>
  </si>
  <si>
    <t>Celkem za</t>
  </si>
  <si>
    <t>713</t>
  </si>
  <si>
    <t>Izolace tepelné</t>
  </si>
  <si>
    <t>011</t>
  </si>
  <si>
    <t>Přípravné a přidružené práce</t>
  </si>
  <si>
    <t>Přípravné a přidružené práce 2,5% z HSV - nevyrozpočtovatelné detaily</t>
  </si>
  <si>
    <t>139711101R00</t>
  </si>
  <si>
    <t>Mezisoučet</t>
  </si>
  <si>
    <t>161101101R00</t>
  </si>
  <si>
    <t xml:space="preserve">Svislé přemístění výkopku z hor.1-4 do 2,5 m </t>
  </si>
  <si>
    <t>162201203R00</t>
  </si>
  <si>
    <t xml:space="preserve">Vodorovné přemíst.výkopku, kolečko hor.1-4, do 10m </t>
  </si>
  <si>
    <t>162201210R00</t>
  </si>
  <si>
    <t xml:space="preserve">Příplatek za dalš.10 m, kolečko, výkop. z hor.1- 4 </t>
  </si>
  <si>
    <t>162701105R00</t>
  </si>
  <si>
    <t xml:space="preserve">Vodorovné přemístění výkopku z hor.1-4 do 10000 m </t>
  </si>
  <si>
    <t>162701109R00</t>
  </si>
  <si>
    <t>Příplatek k vod. přemístění hor.1-4 za další 1 km do 20km celkem</t>
  </si>
  <si>
    <t>171201201R00</t>
  </si>
  <si>
    <t>Základy a zvláštní zakládání</t>
  </si>
  <si>
    <t>t</t>
  </si>
  <si>
    <t>631313611R00</t>
  </si>
  <si>
    <t xml:space="preserve">Mazanina betonová tl. 8 - 12 cm C 16/20  (B 20) </t>
  </si>
  <si>
    <t>podkladní betony:</t>
  </si>
  <si>
    <t>631361921RT4</t>
  </si>
  <si>
    <t>Výztuž mazanin svařovanou sítí z drátů tažených svařovaná síť - drát 6,0 mm, oka 100/100 mm</t>
  </si>
  <si>
    <t>soub</t>
  </si>
  <si>
    <t>Svislé a kompletní konstrukce</t>
  </si>
  <si>
    <t>317234410R00</t>
  </si>
  <si>
    <t xml:space="preserve">Vyzdívka mezi nosníky cihlami pálenými na MC </t>
  </si>
  <si>
    <t>1. pp:</t>
  </si>
  <si>
    <t>1. np:</t>
  </si>
  <si>
    <t>317944313RT2</t>
  </si>
  <si>
    <t>Válcované nosníky č.14-22 osazené do otvorů včetně dodávky profilu  I č.14</t>
  </si>
  <si>
    <t>14,4*5*1,55/1000</t>
  </si>
  <si>
    <t>2. np:</t>
  </si>
  <si>
    <t>3. np:</t>
  </si>
  <si>
    <t>4. np:</t>
  </si>
  <si>
    <t>346244381R00</t>
  </si>
  <si>
    <t xml:space="preserve">Plentování ocelových nosníků výšky do 20 cm </t>
  </si>
  <si>
    <t>346481111R00</t>
  </si>
  <si>
    <t xml:space="preserve">Zaplentování rýh, nosníků rabicovým pletivem </t>
  </si>
  <si>
    <t>349231811R00</t>
  </si>
  <si>
    <t xml:space="preserve">Přizdívka ostění s ozubem z cihel, kapsy do 15 cm </t>
  </si>
  <si>
    <t>mb</t>
  </si>
  <si>
    <t>61</t>
  </si>
  <si>
    <t>Upravy povrchů vnitřní</t>
  </si>
  <si>
    <t>62</t>
  </si>
  <si>
    <t>Úpravy povrchů vnější</t>
  </si>
  <si>
    <t>94</t>
  </si>
  <si>
    <t>Lešení a stavební výtahy</t>
  </si>
  <si>
    <t>94_001</t>
  </si>
  <si>
    <t xml:space="preserve">Lešení a zvedací mechanismy 3% z HSV </t>
  </si>
  <si>
    <t>95</t>
  </si>
  <si>
    <t>Dokončovací konstrukce na pozemních stavbách</t>
  </si>
  <si>
    <t>952901111R00</t>
  </si>
  <si>
    <t xml:space="preserve">Vyčištění budov o výšce podlaží do 4 m </t>
  </si>
  <si>
    <t>95-01</t>
  </si>
  <si>
    <t xml:space="preserve">Zednické výpomoci pro řemesla 2,5 % z HSV </t>
  </si>
  <si>
    <t>96</t>
  </si>
  <si>
    <t>Bourací práce</t>
  </si>
  <si>
    <t>967031132R00</t>
  </si>
  <si>
    <t xml:space="preserve">Přisekání rovných ostění cihelných na MVC </t>
  </si>
  <si>
    <t>968069999T00</t>
  </si>
  <si>
    <t>Vybourání výplní otvorů ve fasádě vč. vnějších a vnitřních parapetů</t>
  </si>
  <si>
    <t>971033599R00</t>
  </si>
  <si>
    <t xml:space="preserve">Vybourání  zeď cihel. - nepravidelný tvar </t>
  </si>
  <si>
    <t>974031666R00</t>
  </si>
  <si>
    <t>Příprava pro uložení nosníků ve stávajícím zdivu ( rýhy, kapsy, klíny atd )</t>
  </si>
  <si>
    <t>1. PP:</t>
  </si>
  <si>
    <t>9699-1</t>
  </si>
  <si>
    <t xml:space="preserve">Bourací práce nespecifikovatelné 10% </t>
  </si>
  <si>
    <t>999281111R00</t>
  </si>
  <si>
    <t xml:space="preserve">Přesun hmot pro opravy a údržbu do výšky 25 m </t>
  </si>
  <si>
    <t>711</t>
  </si>
  <si>
    <t>Izolace proti vodě</t>
  </si>
  <si>
    <t>2,4*(2,12+2,245)*1,15</t>
  </si>
  <si>
    <t>1,45*(2,1)*1,15</t>
  </si>
  <si>
    <t>1,85*(3,0+3,45)*1,15</t>
  </si>
  <si>
    <t>998711203R00</t>
  </si>
  <si>
    <t xml:space="preserve">Přesun hmot pro izolace proti vodě, výšky do 60 m </t>
  </si>
  <si>
    <t>764</t>
  </si>
  <si>
    <t>Konstrukce klempířské</t>
  </si>
  <si>
    <t>ST 5:</t>
  </si>
  <si>
    <t>998764203R00</t>
  </si>
  <si>
    <t xml:space="preserve">Přesun hmot pro klempířské konstr., výšky do 24 m </t>
  </si>
  <si>
    <t>783</t>
  </si>
  <si>
    <t>Nátěry</t>
  </si>
  <si>
    <t>D96</t>
  </si>
  <si>
    <t>Přesuny suti a vybouraných hmot</t>
  </si>
  <si>
    <t>979081111R00</t>
  </si>
  <si>
    <t xml:space="preserve">Odvoz suti a vybour. hmot na skládku do 1 km </t>
  </si>
  <si>
    <t>979081121R00</t>
  </si>
  <si>
    <t>Příplatek k odvozu za každý další 1 km předpoklad do 20km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</si>
  <si>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</si>
  <si>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</si>
  <si>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</si>
  <si>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</si>
  <si>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979087212R00</t>
  </si>
  <si>
    <t xml:space="preserve">Nakládání suti na dopravní prostředky </t>
  </si>
  <si>
    <t>979990001R00</t>
  </si>
  <si>
    <t xml:space="preserve">Poplatek za skládku stavební suti </t>
  </si>
  <si>
    <t>ZRN</t>
  </si>
  <si>
    <t>Celkem bez DPH</t>
  </si>
  <si>
    <t>174101102R00</t>
  </si>
  <si>
    <t xml:space="preserve">Zásyp ruční se zhutněním </t>
  </si>
  <si>
    <t>nevyužitá plocha dvora:</t>
  </si>
  <si>
    <t>2,2*2,12*(4,225-1,8)*1,1</t>
  </si>
  <si>
    <t>58337213</t>
  </si>
  <si>
    <t>Štěrkopísek frakce 16-32 Z</t>
  </si>
  <si>
    <t>2,2*2,12*(4,225-1,8)*1,1*1,05</t>
  </si>
  <si>
    <t>346245999R00</t>
  </si>
  <si>
    <t xml:space="preserve">Příplatek za ochranu izolace maltou min. MC 10 </t>
  </si>
  <si>
    <t>0,4*(2,1+2,1)*1,15</t>
  </si>
  <si>
    <t>2,0*(7,83+4,845)*1,15</t>
  </si>
  <si>
    <t>50</t>
  </si>
  <si>
    <t>612473182R00</t>
  </si>
  <si>
    <t xml:space="preserve">Omítka vnitřního zdiva ze suché směsi, štuková </t>
  </si>
  <si>
    <t>612473185R00</t>
  </si>
  <si>
    <t xml:space="preserve">Příplatek za zabudované rohovníky, omítka zdiva </t>
  </si>
  <si>
    <t>na novém zdivu 1.pp:</t>
  </si>
  <si>
    <t>612481113RT</t>
  </si>
  <si>
    <t>Potaženi vnitř. stěn sklotex. pletivem s vypnutím lepící a stěrkovací tmel</t>
  </si>
  <si>
    <t>na cca 10-ti% plochy:</t>
  </si>
  <si>
    <t>63</t>
  </si>
  <si>
    <t>Podlahy a podlahové konstrukce</t>
  </si>
  <si>
    <t>631319171R00</t>
  </si>
  <si>
    <t xml:space="preserve">Příplatek za stržení povrchu mazaniny tl. 8 cm </t>
  </si>
  <si>
    <t>0,1*(1,2*2,2-0,75*2,0)*1,05</t>
  </si>
  <si>
    <t>978015291R00</t>
  </si>
  <si>
    <t xml:space="preserve">Otlučení omítek vnějších MVC v složit.1-4 do 100 % </t>
  </si>
  <si>
    <t>v místě nové přístavby:</t>
  </si>
  <si>
    <t>8,235*1,65</t>
  </si>
  <si>
    <t>711140016RAB</t>
  </si>
  <si>
    <t>Izolace proti vodě vodorovná přitavená, 1x 1x ALP, 1x modif.pás Elastek 40 special mineral</t>
  </si>
  <si>
    <t>doplnění izolace proti vodě:</t>
  </si>
  <si>
    <t>kompletní skladba suterén pro kanalizaci:</t>
  </si>
  <si>
    <t>žezání pro obsyp zdiva při podezdívce základů:</t>
  </si>
  <si>
    <t>pro hutněný zásyp:</t>
  </si>
  <si>
    <t>1,1*0,6*(6,0+3,45-0,9)*1,05</t>
  </si>
  <si>
    <t>0</t>
  </si>
  <si>
    <t>pro kanalizace ležatou:</t>
  </si>
  <si>
    <t>65,56*0,8*1,1*1,1</t>
  </si>
  <si>
    <t>766</t>
  </si>
  <si>
    <t>Konstrukce truhlářské</t>
  </si>
  <si>
    <t>998766203R00</t>
  </si>
  <si>
    <t xml:space="preserve">Přesun hmot pro truhlářské konstr., výšky do 24 m </t>
  </si>
  <si>
    <t>776</t>
  </si>
  <si>
    <t>Podlahy povlakové</t>
  </si>
  <si>
    <t>776421100RU1</t>
  </si>
  <si>
    <t>Lepení podlahových soklíků z měkčeného PVC včetně dodávky soklíku PVC</t>
  </si>
  <si>
    <t>784</t>
  </si>
  <si>
    <t>Malby</t>
  </si>
  <si>
    <t>784452212R00</t>
  </si>
  <si>
    <t xml:space="preserve">Malba  stěn a stropů vč. penetrace </t>
  </si>
  <si>
    <t>Rekonstrukce suterénu</t>
  </si>
  <si>
    <t>Sanace objektu</t>
  </si>
  <si>
    <t>4</t>
  </si>
  <si>
    <t>ZTI v 1.PP</t>
  </si>
  <si>
    <t>5</t>
  </si>
  <si>
    <t xml:space="preserve">Položkový rozpočet </t>
  </si>
  <si>
    <t>Rozpočet:</t>
  </si>
  <si>
    <t>132301401R00</t>
  </si>
  <si>
    <t xml:space="preserve">Hloubený výkop pod základy v hor.4 </t>
  </si>
  <si>
    <t>pro statické podchycení základů:</t>
  </si>
  <si>
    <t>(0,95+0,1+0,15)*(0,6*0,6+0,6*0,9*2+0,9*(1,1+1,1+1,1+1,1+1,1)+0,3*(1,1*7+1,05))*1,05</t>
  </si>
  <si>
    <t xml:space="preserve">Vykopávka v uzavřených prostorách v hor.1-4 </t>
  </si>
  <si>
    <t>(5,22-3,17)*0,6*(6,0+3,45-0,9)*1,05</t>
  </si>
  <si>
    <t>65,56*0,8*1,1*0,6</t>
  </si>
  <si>
    <t>161101602R00</t>
  </si>
  <si>
    <t xml:space="preserve">Vytažení výkopku z pod základů, hor 1-4, </t>
  </si>
  <si>
    <t>11,3589</t>
  </si>
  <si>
    <t>45,6580</t>
  </si>
  <si>
    <t>57,0169*2</t>
  </si>
  <si>
    <t>57,0169</t>
  </si>
  <si>
    <t>57,0169*10</t>
  </si>
  <si>
    <t>11,0423</t>
  </si>
  <si>
    <t>175101101RT2</t>
  </si>
  <si>
    <t>Obsyp potrubí bez prohození sypaniny s dodáním štěrkopísku frakce 0 - 22 mm</t>
  </si>
  <si>
    <t>65,56*0,7*1,1*0,6</t>
  </si>
  <si>
    <t>11,0423*1,05</t>
  </si>
  <si>
    <t>279232511R00</t>
  </si>
  <si>
    <t xml:space="preserve">Postupná podezdívka základového zdiva cihlami </t>
  </si>
  <si>
    <t>(0,95)*(0,6*0,6+0,6*0,9*2+0,9*(1,1+1,1+1,1+1,1+1,1)+0,3*(1,1*7+1,05))*1,05</t>
  </si>
  <si>
    <t>0,1*(0,6*0,6+0,6*0,9*2+0,9*(1,1+1,1+1,1+1,1+1,1)+0,3*(1,1*7+1,05))*1,05</t>
  </si>
  <si>
    <t>31023625XR00</t>
  </si>
  <si>
    <t xml:space="preserve">Zazdívka komínových dvířek </t>
  </si>
  <si>
    <t>310238411R00</t>
  </si>
  <si>
    <t xml:space="preserve">Zazdívka otvorů cihlami na MC </t>
  </si>
  <si>
    <t>vč. provázání se stávajícícm zdivem:</t>
  </si>
  <si>
    <t>0,95*0,94*0,3*1,05*2</t>
  </si>
  <si>
    <t>0,35*0,6*0,65*1,05</t>
  </si>
  <si>
    <t>0,85*(1,23*0,73-0,95*0,73)*1,05</t>
  </si>
  <si>
    <t>0,85*0,73*1,23*1,05</t>
  </si>
  <si>
    <t>0,65*(1,34*2,96-1,18*2,19)*1,05</t>
  </si>
  <si>
    <t>317168112R00</t>
  </si>
  <si>
    <t xml:space="preserve">Překlad POROTHERM plochý 11,5/7,1/125 cm </t>
  </si>
  <si>
    <t>0,12*0,12*5*2,3*1,15</t>
  </si>
  <si>
    <t>0,14*0,14*4*(1,55+1,4)*1,15</t>
  </si>
  <si>
    <t>0,14*0,14*3*(1,4+1,5)*1,15</t>
  </si>
  <si>
    <t>317944311RT3</t>
  </si>
  <si>
    <t>Válcované nosníky do č.12 osazené do otvorů včetně dodávky profilu I č.12</t>
  </si>
  <si>
    <t>11,1*6*2,3/1000</t>
  </si>
  <si>
    <t>14,4*5*1,4/1000</t>
  </si>
  <si>
    <t>14,4*3*1,4/1000</t>
  </si>
  <si>
    <t>14,4*3*1,5/1000</t>
  </si>
  <si>
    <t>342248109R00</t>
  </si>
  <si>
    <t xml:space="preserve">Příčky POROTHERM 8 P+D na MVC 5, tl. 80 mm </t>
  </si>
  <si>
    <t>2,9*(1,05+2,35)</t>
  </si>
  <si>
    <t>-(1,0*2,1)</t>
  </si>
  <si>
    <t>342248112R00</t>
  </si>
  <si>
    <t xml:space="preserve">Příčky POROTHERM P+D na MVC 5 tl. 11,5 cm </t>
  </si>
  <si>
    <t>2,9*3,9</t>
  </si>
  <si>
    <t>-0,8*2,1</t>
  </si>
  <si>
    <t>342948111R00</t>
  </si>
  <si>
    <t xml:space="preserve">Ukotvení příček k cihel.konstr. kotvami na hmožd. </t>
  </si>
  <si>
    <t>2,9*5</t>
  </si>
  <si>
    <t>0,12*2*5*2,3*1,15</t>
  </si>
  <si>
    <t>0,14*2*(1,55+1,4)*1,15</t>
  </si>
  <si>
    <t>0,14*2*(1,4+1,5)*1,15</t>
  </si>
  <si>
    <t>0,12*2*5*2,3*1,15*1,5</t>
  </si>
  <si>
    <t>0,14*2*(1,55+1,4)*1,15*1,5</t>
  </si>
  <si>
    <t>0,14*2*(1,4+1,5)*1,15*1,5</t>
  </si>
  <si>
    <t>9,568-2,5</t>
  </si>
  <si>
    <t>Vodorovné konstrukce</t>
  </si>
  <si>
    <t>451573111R00</t>
  </si>
  <si>
    <t xml:space="preserve">Lože pod potrubí ze štěrkopísku do 63 mm </t>
  </si>
  <si>
    <t>65,56*0,1*1,1*0,6</t>
  </si>
  <si>
    <t>43</t>
  </si>
  <si>
    <t>Schodiště</t>
  </si>
  <si>
    <t>430321314R00</t>
  </si>
  <si>
    <t xml:space="preserve">Schodišťové konstrukce, beton C 20/25 (B 25) </t>
  </si>
  <si>
    <t>dobetonávka vstupního schodiště:</t>
  </si>
  <si>
    <t>0,18*0,25*6*1,97*1,1</t>
  </si>
  <si>
    <t>434311115R00</t>
  </si>
  <si>
    <t xml:space="preserve">Stupně dusané na terén, na desku, z betonu C 20/25 </t>
  </si>
  <si>
    <t>1,97*9</t>
  </si>
  <si>
    <t>434351141R00</t>
  </si>
  <si>
    <t xml:space="preserve">Bednění stupňů přímočarých - zřízení </t>
  </si>
  <si>
    <t>1,97*9*0,18</t>
  </si>
  <si>
    <t>434351142R00</t>
  </si>
  <si>
    <t xml:space="preserve">Bednění stupňů přímočarých - odstranění </t>
  </si>
  <si>
    <t>610991111R00</t>
  </si>
  <si>
    <t xml:space="preserve">Zakrývání výplní vnitřních otvorů </t>
  </si>
  <si>
    <t>1,05*1,15*5</t>
  </si>
  <si>
    <t>611471413R00</t>
  </si>
  <si>
    <t xml:space="preserve">Úprava stropů aktiv. štukem s přísadou, tl. 2-3 mm </t>
  </si>
  <si>
    <t>4,14+4,24+6,28+10,75+10,87+3,72+37,93+14,69+2,23+18,15+9,9+0,95+2,59+5,17</t>
  </si>
  <si>
    <t>611481113R00</t>
  </si>
  <si>
    <t xml:space="preserve">Potažení stropů sklotextilní výztužnou síťkou </t>
  </si>
  <si>
    <t>131,61/100*10</t>
  </si>
  <si>
    <t>612401291RT2</t>
  </si>
  <si>
    <t>Omítka malých ploch vnitřních stěn do 0,25 m2 s použitím suché maltové směsi</t>
  </si>
  <si>
    <t>612401391RT2</t>
  </si>
  <si>
    <t>Omítka malých ploch vnitřních stěn do 1 m2 s použitím suché maltové směsi</t>
  </si>
  <si>
    <t>612451121R00</t>
  </si>
  <si>
    <t>Omítka vnitřní zdiva, cementová (MC), hladká pod obklady</t>
  </si>
  <si>
    <t>006:</t>
  </si>
  <si>
    <t>2,2*(1,29*2+2,64*2)</t>
  </si>
  <si>
    <t>2,0*0,45*2</t>
  </si>
  <si>
    <t>-0,6*2,0</t>
  </si>
  <si>
    <t>014:</t>
  </si>
  <si>
    <t>2,2*(0,85*2+0,69*2+1,64*2+0,59*2)</t>
  </si>
  <si>
    <t>011:</t>
  </si>
  <si>
    <t>1,5*(1,05+0,77*2)</t>
  </si>
  <si>
    <t>nové příčky:</t>
  </si>
  <si>
    <t>2,9*(1,05+2,35)*2</t>
  </si>
  <si>
    <t>-(1,0*2,1)*2</t>
  </si>
  <si>
    <t>2,9*3,9*2</t>
  </si>
  <si>
    <t>-0,8*2,1*2</t>
  </si>
  <si>
    <t>34,78</t>
  </si>
  <si>
    <t>34,78/100*10</t>
  </si>
  <si>
    <t>631312611R00</t>
  </si>
  <si>
    <t xml:space="preserve">Mazanina betonová tl. 5 - 8 cm B 20 (C 16/20) </t>
  </si>
  <si>
    <t>doplnění podkladního betonu:</t>
  </si>
  <si>
    <t>řezání pro obsyp zdiva při podezdívce základů:</t>
  </si>
  <si>
    <t>0,08*0,6*(6,0+3,45-0,9)*1,05</t>
  </si>
  <si>
    <t>65,56*0,8*1,1*0,08</t>
  </si>
  <si>
    <t>631315411R00</t>
  </si>
  <si>
    <t xml:space="preserve">Mazanina betonová tl. 12 - 24 cm C 8/10   (B 10) </t>
  </si>
  <si>
    <t>0,22*0,6*(6,0+3,45-0,9)*1,05</t>
  </si>
  <si>
    <t>65,56*0,8*1,1*0,22</t>
  </si>
  <si>
    <t>0,6*(6,0+3,45-0,9)*1,05*4,4*1,15/1000</t>
  </si>
  <si>
    <t>65,56*0,8*1,1*4,4*1,15/1000</t>
  </si>
  <si>
    <t>631-98</t>
  </si>
  <si>
    <t>Vysprávka a očištění stávajících podkladních vrstev  , lokální vysprávky</t>
  </si>
  <si>
    <t>odpočet plocha:</t>
  </si>
  <si>
    <t>-0,6*(6,0+3,45-0,9)*1,05</t>
  </si>
  <si>
    <t>-65,56*0,8*1,1</t>
  </si>
  <si>
    <t>zbývající plocha suterénu:</t>
  </si>
  <si>
    <t>152,04</t>
  </si>
  <si>
    <t>podesta:</t>
  </si>
  <si>
    <t>(1,48*1,97+1,595*0,75)*1,1</t>
  </si>
  <si>
    <t>663/1</t>
  </si>
  <si>
    <t xml:space="preserve">Penetrace betonových kcí </t>
  </si>
  <si>
    <t>P 1 dlažba:</t>
  </si>
  <si>
    <t>2,76*1,69+4,14+4,24+6,28+10,75+14,69+9,9+0,95</t>
  </si>
  <si>
    <t>P 2 dlažba:</t>
  </si>
  <si>
    <t>3,72+37,93+2,59</t>
  </si>
  <si>
    <t>P 3 - nátěr betonu:</t>
  </si>
  <si>
    <t>10,87+2,23+18,15+1,8+5,17+14,62</t>
  </si>
  <si>
    <t>95-03</t>
  </si>
  <si>
    <t xml:space="preserve">Ochrana stávajících prostor fólií </t>
  </si>
  <si>
    <t>schodiště , okna, zábradlí:</t>
  </si>
  <si>
    <t>300</t>
  </si>
  <si>
    <t>95-04</t>
  </si>
  <si>
    <t xml:space="preserve">Ochrana stávajících prostor pevná vč. demontáže </t>
  </si>
  <si>
    <t>95-09</t>
  </si>
  <si>
    <t xml:space="preserve">Přispůsobení rozměrů stávajících dveří novým 2100 </t>
  </si>
  <si>
    <t>95-10</t>
  </si>
  <si>
    <t xml:space="preserve">Očištění a repase stávající dlažby schodiště </t>
  </si>
  <si>
    <t>1,12*(0,158+0,304)*11</t>
  </si>
  <si>
    <t>1,185*(0,152+0,322)*10</t>
  </si>
  <si>
    <t>1,45*(1,12+0,46+1,185)</t>
  </si>
  <si>
    <t>95_01</t>
  </si>
  <si>
    <t>Repase stávajících zárubní a zabezpečení před poškozením</t>
  </si>
  <si>
    <t>8</t>
  </si>
  <si>
    <t>962081141R00</t>
  </si>
  <si>
    <t xml:space="preserve">Bourání příček ze skleněných tvárnic </t>
  </si>
  <si>
    <t>(4,4-2,4)*1,595</t>
  </si>
  <si>
    <t>963042819R00</t>
  </si>
  <si>
    <t xml:space="preserve">Bourání schodišťových stupňů betonových </t>
  </si>
  <si>
    <t>5*1,97</t>
  </si>
  <si>
    <t>965042231R00</t>
  </si>
  <si>
    <t xml:space="preserve">Bourání mazanin betonových tl. nad 10 cm </t>
  </si>
  <si>
    <t>0,3*0,6*(6,0+3,45-0,9)*1,05</t>
  </si>
  <si>
    <t>65,56*0,8*1,1*0,3</t>
  </si>
  <si>
    <t>podesta schodiště:</t>
  </si>
  <si>
    <t>(1,48*1,97+1,595*0,75)*0,2*1,1</t>
  </si>
  <si>
    <t>965081712R00</t>
  </si>
  <si>
    <t xml:space="preserve">Odstranění nášlapných vrstev podlah </t>
  </si>
  <si>
    <t>152,04-(1,185*10*0,322+1,12*11*0,304)</t>
  </si>
  <si>
    <t>1,1*(0,77*2,2*3)</t>
  </si>
  <si>
    <t>0,85*(2,4*3)</t>
  </si>
  <si>
    <t>0,43*2,2*2</t>
  </si>
  <si>
    <t>0,47*2,19*2</t>
  </si>
  <si>
    <t>-2,00</t>
  </si>
  <si>
    <t>968061125R00</t>
  </si>
  <si>
    <t xml:space="preserve">Vyvěšení  dveřních křídel pl. do 2 m2 </t>
  </si>
  <si>
    <t>968069998T00</t>
  </si>
  <si>
    <t xml:space="preserve">Vybourání výplní otvorů interiér </t>
  </si>
  <si>
    <t>0,75*0,65*2</t>
  </si>
  <si>
    <t>1,05*0,94*1+1,045*0,94</t>
  </si>
  <si>
    <t>968072455R00</t>
  </si>
  <si>
    <t xml:space="preserve">Vybourání  dveřních zárubní pl. do 2 m2 </t>
  </si>
  <si>
    <t>0,75*1,97+0,8*1,97+0,8*1,97</t>
  </si>
  <si>
    <t>971033651R00</t>
  </si>
  <si>
    <t xml:space="preserve">Vybourání otv. zeď cihel. pl.4 m2, tl.60 cm, MVC </t>
  </si>
  <si>
    <t>0,43*1,0*2,2</t>
  </si>
  <si>
    <t>0,43*1,18*2,19</t>
  </si>
  <si>
    <t>971033681R00</t>
  </si>
  <si>
    <t xml:space="preserve">Vybourání otv. zeď cihel. pl.4 m2, tl.90 cm, MVC </t>
  </si>
  <si>
    <t>0,77*1,0*2,2*1,05</t>
  </si>
  <si>
    <t>1,4*3+1,5*5+1,4*5+1,4*3+2,3*6</t>
  </si>
  <si>
    <t>976072221R00</t>
  </si>
  <si>
    <t xml:space="preserve">Vybourání kov. komín. dvířek pl. 0,3 m2 ze zdi cih </t>
  </si>
  <si>
    <t>978011191RT1</t>
  </si>
  <si>
    <t>Otlučení omítek vnitřních vápenných stropů do 100% Otlučení pouze štukové vrstvy</t>
  </si>
  <si>
    <t>978023411R00</t>
  </si>
  <si>
    <t xml:space="preserve">Vysekání a úprava spár zdiva cihelného mimo komín. </t>
  </si>
  <si>
    <t>35,68</t>
  </si>
  <si>
    <t>978027112R00</t>
  </si>
  <si>
    <t>Odstranění cementových omítek ostatních ploch pod obklady</t>
  </si>
  <si>
    <t>2,0*(1,64+0,85+0,59*3+0,69+0,17)</t>
  </si>
  <si>
    <t>978059511R00</t>
  </si>
  <si>
    <t xml:space="preserve">Odsekání vnitřních obkladů stěn </t>
  </si>
  <si>
    <t>725290010RA0</t>
  </si>
  <si>
    <t xml:space="preserve">Demontáž klozetu včetně splachovací nádrže </t>
  </si>
  <si>
    <t>725290020RA0</t>
  </si>
  <si>
    <t xml:space="preserve">Demontáž umyvadla včetně baterie a konzol </t>
  </si>
  <si>
    <t>725290040RA0</t>
  </si>
  <si>
    <t xml:space="preserve">Demontáž sprch. stání, včetně baterie a podezdění </t>
  </si>
  <si>
    <t>96_03</t>
  </si>
  <si>
    <t>Demontáž stávajících rozvodů PSV vč. odvozu a likvidace</t>
  </si>
  <si>
    <t>975-99</t>
  </si>
  <si>
    <t xml:space="preserve">Podpěrné kce pro bourací práce </t>
  </si>
  <si>
    <t>711/1</t>
  </si>
  <si>
    <t xml:space="preserve">Stěrka hydroizolační těsnící hmotou </t>
  </si>
  <si>
    <t>(3,72+37,93+2,59)*1,3</t>
  </si>
  <si>
    <t>2,2*(1,29*3+0,59*2+0,69)</t>
  </si>
  <si>
    <t>1,5*(0,77*2+1,05)</t>
  </si>
  <si>
    <t>764_99</t>
  </si>
  <si>
    <t xml:space="preserve">Úprava a doplnění stávajících klemp. prvků </t>
  </si>
  <si>
    <t>T/01</t>
  </si>
  <si>
    <t>Dveře vnitřní 1kř 800-1100/2100 - plné vč. zárubně a kování - kompl. kce -viz výpis</t>
  </si>
  <si>
    <t>T/01_PO</t>
  </si>
  <si>
    <t>Dveře vnitřní 1kř 800-1100/2100 - pln EI30 DP1/S-C vč. zárubně a kování - kompl. kce -viz výpis</t>
  </si>
  <si>
    <t>T/03</t>
  </si>
  <si>
    <t>Dveře vnitřní 1kř 600-900/1970 - pln do stávající zárubně vč. kování - kompl. kce - viz výpis</t>
  </si>
  <si>
    <t>T/03_PO</t>
  </si>
  <si>
    <t>Dveře vnitřní 1kř 600-900/1970 - pln do stáv. zár vč. kování - kompl. kce - viz výpis EI30DP1/S-C</t>
  </si>
  <si>
    <t>T/04</t>
  </si>
  <si>
    <t>Interiérové okno vč. rámu 650/500 vč. kování - kompl. kce - viz výpis EI60DP1</t>
  </si>
  <si>
    <t>T/05</t>
  </si>
  <si>
    <t>Sklepní okno vč. rámu 1050/1150 vč. kování - kompl. kce - viz výpis</t>
  </si>
  <si>
    <t>T/06</t>
  </si>
  <si>
    <t>Dřevěné stupní dveře s proskleným nadsvětlíkem 1000/2650+2040vč. kování - kompl. kce - viz výpis</t>
  </si>
  <si>
    <t>771</t>
  </si>
  <si>
    <t>Podlahy z dlaždic a obklady</t>
  </si>
  <si>
    <t>771579791R00</t>
  </si>
  <si>
    <t xml:space="preserve">Příplatek za plochu podlah keram. do 5 m2 jednotl. </t>
  </si>
  <si>
    <t>2,76*1,69+4,14+4,24+0,95</t>
  </si>
  <si>
    <t>3,72+2,59</t>
  </si>
  <si>
    <t>771571107R00</t>
  </si>
  <si>
    <t>D + M  keram. soklu mat 300,-Kč/m2 vč. ukončovacího profilu a řezání</t>
  </si>
  <si>
    <t>1,69+1,76*2-0,8-1,12-0,8+1,69-1,2</t>
  </si>
  <si>
    <t>0,6*2+1,82*2+3,29*2+0,45*2+1,3*4-1,15-1,0*2-1,09-1,18+0,85*2</t>
  </si>
  <si>
    <t>3,82*2+0,67*2+0,55*2+0,38*2-0,6-0,77-0,6-0,8</t>
  </si>
  <si>
    <t>5,6*2+1,72*2+0,67*2+0,87*2</t>
  </si>
  <si>
    <t>-1,0-1,15-0,6-1,0</t>
  </si>
  <si>
    <t>2,6*2+5,65*2-0,8-1,0-0,8</t>
  </si>
  <si>
    <t>0,7*2+1,25*2-0,6*2</t>
  </si>
  <si>
    <t>3,68*2+2,5*2-0,8</t>
  </si>
  <si>
    <t>998771203R00</t>
  </si>
  <si>
    <t xml:space="preserve">Přesun hmot pro podlahy z dlaždic, výšky do 24 m </t>
  </si>
  <si>
    <t>2,64*2+3,96*2-1,0</t>
  </si>
  <si>
    <t>1,35*2+1,65*2-0,8</t>
  </si>
  <si>
    <t>3,63*3+1,6*2+0,53*2+0,77*2+5,65*2+1,93*2-0,7*2-0,9</t>
  </si>
  <si>
    <t>0,87*2+2,17*2-0,77</t>
  </si>
  <si>
    <t>3,9*2+1,325*2-0,8*2</t>
  </si>
  <si>
    <t>777</t>
  </si>
  <si>
    <t>Podlahy ze syntetických hmot</t>
  </si>
  <si>
    <t>777553210RAA</t>
  </si>
  <si>
    <t xml:space="preserve">Vyrovnání podlah, samonivel. hmota  tl. do 3mm </t>
  </si>
  <si>
    <t>998777203R00</t>
  </si>
  <si>
    <t xml:space="preserve">Přesun hmot pro podlahy syntetické, výšky do 24 m </t>
  </si>
  <si>
    <t>781</t>
  </si>
  <si>
    <t>Obklady keramické</t>
  </si>
  <si>
    <t>771578011R00</t>
  </si>
  <si>
    <t xml:space="preserve">Spára  silikon </t>
  </si>
  <si>
    <t>40</t>
  </si>
  <si>
    <t>781-99</t>
  </si>
  <si>
    <t xml:space="preserve">Hydroizolační bandáž </t>
  </si>
  <si>
    <t>19</t>
  </si>
  <si>
    <t>781415011RT01</t>
  </si>
  <si>
    <t>Montáž obkladů stěn, porovin. tmel, mat 300Kč/m2 bez listel a ozdobných prvků</t>
  </si>
  <si>
    <t>102:</t>
  </si>
  <si>
    <t>podesty:</t>
  </si>
  <si>
    <t>1,97*(1,64+1,5)+1,595*0,75+0,105*0,365*2</t>
  </si>
  <si>
    <t>stupně:</t>
  </si>
  <si>
    <t>1,97*(0,18+0,25)*9</t>
  </si>
  <si>
    <t>998781203R00</t>
  </si>
  <si>
    <t xml:space="preserve">Přesun hmot pro obklady keramické, výšky do 24 m </t>
  </si>
  <si>
    <t>783_01</t>
  </si>
  <si>
    <t xml:space="preserve">Uzavírací protiprašný nátěr betonu vč. penetrace </t>
  </si>
  <si>
    <t>784452271R00</t>
  </si>
  <si>
    <t>Malba směsí tekutou 2x, 1barva se zapravením omítek a SDK povrchů do 10-ti%</t>
  </si>
  <si>
    <t>001:</t>
  </si>
  <si>
    <t>19,28</t>
  </si>
  <si>
    <t>2,85*(5,1*2+7,1*2+2,76*2)</t>
  </si>
  <si>
    <t>(5,22+3,78)/2*(1,5+1,64+2,0)*2</t>
  </si>
  <si>
    <t>1,97*5,22</t>
  </si>
  <si>
    <t>1,97*3,78</t>
  </si>
  <si>
    <t>VRN</t>
  </si>
  <si>
    <t>113107143R00</t>
  </si>
  <si>
    <t xml:space="preserve">Odstranění podkladu pl.do 200 m2, živice tl. 15 cm </t>
  </si>
  <si>
    <t>15,05*1,1</t>
  </si>
  <si>
    <t>139601102R00</t>
  </si>
  <si>
    <t xml:space="preserve">Ruční výkop jam, rýh a šachet v hornině tř. 3 </t>
  </si>
  <si>
    <t>uliční stěna :1,432*15,05</t>
  </si>
  <si>
    <t>Vodorovné přemístění výkopku z hor.1-4 do 10000 m meziskládka</t>
  </si>
  <si>
    <t xml:space="preserve">Příplatek k vod. přemístění hor.1-4 za další 1 km </t>
  </si>
  <si>
    <t>uliční stěna :1,432*15,05*8</t>
  </si>
  <si>
    <t>167101101R00</t>
  </si>
  <si>
    <t xml:space="preserve">Nakládání výkopku z hor.1-4 v množství do 100 m3 </t>
  </si>
  <si>
    <t>216904391R00</t>
  </si>
  <si>
    <t xml:space="preserve">Příplatek za ruční dočištění ocelovými kartáči </t>
  </si>
  <si>
    <t>uliční část výkop:15,05*1,87</t>
  </si>
  <si>
    <t>výtah:2,16*1,8</t>
  </si>
  <si>
    <t>vnitřní omítky:(137,68+35,16+4,15)*2,0</t>
  </si>
  <si>
    <t>vnější omítky ulice:15,05*1,2</t>
  </si>
  <si>
    <t>dvorní část:4,82*1,9</t>
  </si>
  <si>
    <t>319300010R00</t>
  </si>
  <si>
    <t xml:space="preserve">Dodatečné vložení izolace podřezáním strojem,fólie </t>
  </si>
  <si>
    <t>Úpravy povrchu, podlahy</t>
  </si>
  <si>
    <t>602013121RT1</t>
  </si>
  <si>
    <t>Omítka sanační vyrovnávací pod difúzní stěrkytloušťka vrstvy 10 mm</t>
  </si>
  <si>
    <t>vnitřní omítky:(137,68+35,16+4,15)*0,5</t>
  </si>
  <si>
    <t>vnější omítky ulice:15,05*1,0</t>
  </si>
  <si>
    <t>602013123RT3</t>
  </si>
  <si>
    <t>Omítka sanační jádrová ručně tloušťka vrstvy 20-25 mm</t>
  </si>
  <si>
    <t>602013152RT1</t>
  </si>
  <si>
    <t xml:space="preserve">Omítka štuková sanační ručně tloušťka vrstvy 3 mm </t>
  </si>
  <si>
    <t>622421121RT2</t>
  </si>
  <si>
    <t>Omítka vnější stěn, MVC, hrubá zatřená s použitím suché maltové směsi,pod stěrku</t>
  </si>
  <si>
    <t>uliční část:15,05*1,87</t>
  </si>
  <si>
    <t>dvorní část:(20,371+2,43)*1,9</t>
  </si>
  <si>
    <t>622491142R00</t>
  </si>
  <si>
    <t xml:space="preserve">Nátěr venkovního zdiva hydrofobní </t>
  </si>
  <si>
    <t>15,05*1,0</t>
  </si>
  <si>
    <t>978013141R00</t>
  </si>
  <si>
    <t xml:space="preserve">Otlučení omítek vnitřních stěn v rozsahu do 30 % </t>
  </si>
  <si>
    <t>uliční část:15,05*1,2</t>
  </si>
  <si>
    <t>711193112U00</t>
  </si>
  <si>
    <t xml:space="preserve">Izolace zdivo injektáž svislá akrylátový gel </t>
  </si>
  <si>
    <t>(0,72+0,83)*2,0</t>
  </si>
  <si>
    <t>2*0,8*1,9</t>
  </si>
  <si>
    <t>711193113U00</t>
  </si>
  <si>
    <t xml:space="preserve">Izolace zdivo injektáž horizontální akrylátový gel </t>
  </si>
  <si>
    <t>711212001R00</t>
  </si>
  <si>
    <t>Nátěr hydroizolační těsnicí hmotou bitumenový, proti vlhkosti</t>
  </si>
  <si>
    <t>svisle uliční část:15,05*1,87</t>
  </si>
  <si>
    <t>podlaha stávající část:190,6*1,02</t>
  </si>
  <si>
    <t>přístavba:40,036*1,02</t>
  </si>
  <si>
    <t>svisle dvorní část:(20,371+2,43)*1,9</t>
  </si>
  <si>
    <t>711212002R00</t>
  </si>
  <si>
    <t>Stěrka silikátová síranovzdorná pod omítkové souvrství Rozdělovač vody</t>
  </si>
  <si>
    <t>711212002RU1</t>
  </si>
  <si>
    <t>Stěrka hydroizolační těsnicí hmotou silikátová, proti vlhkosti např. Dichtungschlamme</t>
  </si>
  <si>
    <t>2,16*1,8</t>
  </si>
  <si>
    <t>711401121R00</t>
  </si>
  <si>
    <t xml:space="preserve">Izolace pracovní spáry např. Realquell </t>
  </si>
  <si>
    <t>711482020RZ1</t>
  </si>
  <si>
    <t xml:space="preserve">Izolační systém, svisle nop.fólie </t>
  </si>
  <si>
    <t>svisle uliční část:15,05*1,87*1,1</t>
  </si>
  <si>
    <t>svisle dvorní část:(20,371+2,43)*1,9*1,1</t>
  </si>
  <si>
    <t>711491271RZ1</t>
  </si>
  <si>
    <t>Izolace tlaková, podkladní textilie svislá včetně dodávky textilie Netex F - 300</t>
  </si>
  <si>
    <t>781491511U00</t>
  </si>
  <si>
    <t xml:space="preserve">Plastový profil ukončovací-nop.fólie </t>
  </si>
  <si>
    <t>uliční část:15,05</t>
  </si>
  <si>
    <t>svisle dvorní část:20,371+2,43</t>
  </si>
  <si>
    <t>900   R02</t>
  </si>
  <si>
    <t xml:space="preserve">HZS - řešení detailů,nezměřitelné práce </t>
  </si>
  <si>
    <t>998711101R00</t>
  </si>
  <si>
    <t xml:space="preserve">Přesun hmot pro izolace proti vodě, výšky do 6 m </t>
  </si>
  <si>
    <t>711-1</t>
  </si>
  <si>
    <t xml:space="preserve">propojení izolace zdiva a podlahy-fabion </t>
  </si>
  <si>
    <t>137,68+35,16+4,15</t>
  </si>
  <si>
    <t>784161801R00</t>
  </si>
  <si>
    <t xml:space="preserve">Penetrace podkladu nátěrem HET San 2000, 1 x </t>
  </si>
  <si>
    <t>vnitřní omítky:(137,68+35,16+4,15)*2,5</t>
  </si>
  <si>
    <t>napojení 30%:15,05*1,2*0,3</t>
  </si>
  <si>
    <t>784165721R00</t>
  </si>
  <si>
    <t xml:space="preserve">Malba tekutá HET San2000, barva, bez penetrace, 1x </t>
  </si>
  <si>
    <t>784185212R00</t>
  </si>
  <si>
    <t>Malba tekutá venkovní Keim bez penetrace, 2 x barva</t>
  </si>
  <si>
    <t>799</t>
  </si>
  <si>
    <t>Ostatní</t>
  </si>
  <si>
    <t>799-1</t>
  </si>
  <si>
    <t xml:space="preserve">zábor uliční část </t>
  </si>
  <si>
    <t>kapt.</t>
  </si>
  <si>
    <t>20 m2 na 2 měsíce:20*60*8,0+2000</t>
  </si>
  <si>
    <t>799-2</t>
  </si>
  <si>
    <t xml:space="preserve">vytyčení sítí uliční výkop </t>
  </si>
  <si>
    <t>Vykopávka v uzavřených prostorách, šířka výkopu do 1,0 m, do hl. 1,0 m v hornině 4,  s vynešením z budovy a naložením výkopku na dopravní prostředek</t>
  </si>
  <si>
    <t xml:space="preserve">Vodorovné přemístění výkopku z hor.1-5 do 10000 m </t>
  </si>
  <si>
    <t>Podsyp+obsyp- potrubí a objektů z kopaného písku, vč.dodávky písku</t>
  </si>
  <si>
    <t>Zásyp jam, rýh se zhutněním dovezenou zeminou vhodnou pro zhutnění</t>
  </si>
  <si>
    <t>Základy, bourací práce</t>
  </si>
  <si>
    <t>prostupy v základech šířky do 1,0 m, 300/300, vč. zapravení, dobetonování, vč. odvozu vybouraných hmot a uložení na skládku</t>
  </si>
  <si>
    <t>vybourání, odstranění, odvezení a uložení na skládku - potrubí z trub betonových či kameninových do DN 200</t>
  </si>
  <si>
    <t>vybourání stávající revizní šachty, odvoz vč. poklopu, uložení na skládku</t>
  </si>
  <si>
    <t xml:space="preserve">Požární ucpávka </t>
  </si>
  <si>
    <t>721</t>
  </si>
  <si>
    <t>Vnitřní kanalizace</t>
  </si>
  <si>
    <t xml:space="preserve">Potrubí HT připojovací do DN 70 </t>
  </si>
  <si>
    <t xml:space="preserve">Potrubí HT do DN 125 </t>
  </si>
  <si>
    <t xml:space="preserve">Potrubí KG svodné DN 100 </t>
  </si>
  <si>
    <t xml:space="preserve">Potrubí KG svodné DN 125 </t>
  </si>
  <si>
    <t xml:space="preserve">Potrubí KG svodné DN 150 </t>
  </si>
  <si>
    <t xml:space="preserve">Potrubí KG svodné DN 200 </t>
  </si>
  <si>
    <t xml:space="preserve">Výpustky </t>
  </si>
  <si>
    <t>Podlahová vpust, nerezová, sifon</t>
  </si>
  <si>
    <t>Přechod plast/kamenina DN 200</t>
  </si>
  <si>
    <t>revizní šachta betonová do 1000/1000/1000 včetně poklopu, izolace</t>
  </si>
  <si>
    <t>Vtok střešní DN 125</t>
  </si>
  <si>
    <t>Vpusť dvorní</t>
  </si>
  <si>
    <t>Dvojitá zpětná klapky DN 200</t>
  </si>
  <si>
    <t>Lapač střešních splavenin DN 100</t>
  </si>
  <si>
    <t xml:space="preserve">Zkouška těsnosti kanalizace vodou </t>
  </si>
  <si>
    <t>722</t>
  </si>
  <si>
    <t>Vnitřní vodovod</t>
  </si>
  <si>
    <t>Potrubí z PPR PN20, 20/3,4 , včetně izolace</t>
  </si>
  <si>
    <t>Potrubí z PPR PN20 25/4,2 , včetně izolace</t>
  </si>
  <si>
    <t>Potrubí z PPR PN20 40/6,7 , včetně izolace</t>
  </si>
  <si>
    <t>Kulový kohout do DN20</t>
  </si>
  <si>
    <t>Kulový kohout DN32</t>
  </si>
  <si>
    <t>Ventil vyvažovací DN 20</t>
  </si>
  <si>
    <t>Ventil na hadici DN 15</t>
  </si>
  <si>
    <t>Ventil rohový</t>
  </si>
  <si>
    <t xml:space="preserve">Nástěnka </t>
  </si>
  <si>
    <t xml:space="preserve">Výustky </t>
  </si>
  <si>
    <t xml:space="preserve">Zkouška tlaku potrubí </t>
  </si>
  <si>
    <t xml:space="preserve">Proplach a dezinfekce vodovod.potrubí </t>
  </si>
  <si>
    <t>724</t>
  </si>
  <si>
    <t>Strojní vybavení</t>
  </si>
  <si>
    <t>čerpadlo oběhové s časovým spínačem</t>
  </si>
  <si>
    <t>725</t>
  </si>
  <si>
    <t>Zařizovací předměty</t>
  </si>
  <si>
    <t>Klozet závěsný  vč. sedátka, souprava pro tlumení hluku za WC, předstěnový systém, tlačítko</t>
  </si>
  <si>
    <t>Umyvadlo, vč. montážní sady a sifonu, baterie stojánková</t>
  </si>
  <si>
    <t>Sprchová vanička  800x800mm vč. zástěny sifonu, noh a podezdění</t>
  </si>
  <si>
    <t xml:space="preserve">Baterie sprchová s příslušenstvím (hadice, sprchová hlavice) </t>
  </si>
  <si>
    <t>Přesun hmot a zařízení staveniště</t>
  </si>
  <si>
    <t>ZDRAVOTNĚ TECHNICKÉ INSTALACE V 1.PP</t>
  </si>
  <si>
    <t>DPH 20%</t>
  </si>
  <si>
    <t>Cena celkem včetně DPH</t>
  </si>
  <si>
    <t>Trubka PVC pr. 36mm pro kabelové rozvody, instalace, zasekání, zapravení</t>
  </si>
  <si>
    <t>Ústřední vytápění</t>
  </si>
  <si>
    <t>Rekonstrukce objektu Stará 25, Brno - 2.etapa</t>
  </si>
  <si>
    <t>SUKL - Rekonstrukce objektu Stará 25, Brno - 2.etapa</t>
  </si>
  <si>
    <t>61-01</t>
  </si>
  <si>
    <t>Provedení hloubkové penetrace podkladu</t>
  </si>
  <si>
    <t>612421637R00</t>
  </si>
  <si>
    <t>Omítka stěn štuková PROFI Feinputz, ručně  vč. penetrace</t>
  </si>
  <si>
    <t>1. NP :</t>
  </si>
  <si>
    <t>2. NP :</t>
  </si>
  <si>
    <t>3. NP :</t>
  </si>
  <si>
    <t>4. NP :</t>
  </si>
  <si>
    <t>Příplatek za zabudované rohovníky a  APU lišty</t>
  </si>
  <si>
    <t>622481211RT2</t>
  </si>
  <si>
    <t>Montáž výztužné sítě do stěrkového tmelu včetně výztužné sítě a stěrkového tmelu</t>
  </si>
  <si>
    <t>612403399R00</t>
  </si>
  <si>
    <t>Hrubá výplň rýh ve stěnách maltou, oprava odpadlých omítek - odhad</t>
  </si>
  <si>
    <t>61 Upravy povrchů vnitřní</t>
  </si>
  <si>
    <t>941955001R00</t>
  </si>
  <si>
    <t xml:space="preserve">Lešení lehké pomocné, výška podlahy do 1,9 m </t>
  </si>
  <si>
    <t>94 Lešení a stavební výtahy</t>
  </si>
  <si>
    <t>99 Staveništní přesun hmot</t>
  </si>
  <si>
    <t>VRN - doprava materiálu a techniků, koordinační činnost</t>
  </si>
  <si>
    <t>kmplt</t>
  </si>
  <si>
    <t>VNITŘNÍ OMÍTKY 1.-4.NP</t>
  </si>
  <si>
    <t>Vnitřní omítky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</si>
</sst>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&quot;Kč&quot;"/>
    <numFmt numFmtId="165" formatCode="#\ ##0.00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</numFmts>
  <fonts count="56">
    <font>
      <sz val="10"/>
      <name val="Arial"/>
      <charset val="238"/>
    </font>
    <font>
      <sz val="10"/>
      <name val="Arial"/>
      <family val="2"/>
      <charset val="238"/>
    </font>
    <font>
      <sz val="10"/>
      <name val="Helv"/>
      <charset val="204"/>
    </font>
    <font>
      <sz val="8"/>
      <name val="Arial"/>
      <family val="2"/>
      <charset val="238"/>
    </font>
    <font>
      <b/>
      <sz val="26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sz val="10"/>
      <color indexed="17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0"/>
      <color indexed="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color indexed="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Courier"/>
      <family val="1"/>
      <charset val="238"/>
    </font>
    <font>
      <sz val="10"/>
      <name val="MS Sans Serif"/>
      <family val="2"/>
      <charset val="238"/>
    </font>
    <font>
      <b/>
      <sz val="10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color indexed="12"/>
      <name val="Arial"/>
      <family val="2"/>
      <charset val="238"/>
    </font>
    <font>
      <sz val="8"/>
      <color indexed="53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</font>
    <font>
      <b/>
      <sz val="9"/>
      <name val="Arial CE"/>
      <charset val="238"/>
    </font>
    <font>
      <b/>
      <sz val="10"/>
      <name val="Arial CE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1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1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7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1" fillId="0" borderId="6" applyNumberFormat="0" applyFill="0" applyAlignment="0" applyProtection="0"/>
    <xf numFmtId="0" fontId="22" fillId="14" borderId="0" applyNumberFormat="0" applyBorder="0" applyAlignment="0" applyProtection="0"/>
    <xf numFmtId="0" fontId="23" fillId="15" borderId="7" applyNumberFormat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10" fillId="7" borderId="11" applyNumberFormat="0" applyFont="0" applyAlignment="0" applyProtection="0"/>
    <xf numFmtId="0" fontId="29" fillId="0" borderId="12" applyNumberFormat="0" applyFill="0" applyAlignment="0" applyProtection="0"/>
    <xf numFmtId="0" fontId="30" fillId="9" borderId="0" applyNumberFormat="0" applyBorder="0" applyAlignment="0" applyProtection="0"/>
    <xf numFmtId="0" fontId="29" fillId="0" borderId="0" applyNumberFormat="0" applyFill="0" applyBorder="0" applyAlignment="0" applyProtection="0"/>
    <xf numFmtId="0" fontId="31" fillId="10" borderId="13" applyNumberFormat="0" applyAlignment="0" applyProtection="0"/>
    <xf numFmtId="0" fontId="32" fillId="16" borderId="13" applyNumberFormat="0" applyAlignment="0" applyProtection="0"/>
    <xf numFmtId="0" fontId="33" fillId="16" borderId="14" applyNumberFormat="0" applyAlignment="0" applyProtection="0"/>
    <xf numFmtId="0" fontId="34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35" fillId="0" borderId="0"/>
    <xf numFmtId="0" fontId="1" fillId="0" borderId="0"/>
    <xf numFmtId="44" fontId="1" fillId="0" borderId="0" applyFont="0" applyFill="0" applyBorder="0" applyAlignment="0" applyProtection="0"/>
    <xf numFmtId="0" fontId="35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10" fillId="0" borderId="0" applyProtection="0"/>
    <xf numFmtId="0" fontId="36" fillId="0" borderId="0"/>
    <xf numFmtId="0" fontId="2" fillId="0" borderId="0"/>
    <xf numFmtId="0" fontId="5" fillId="0" borderId="0"/>
  </cellStyleXfs>
  <cellXfs count="219"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top"/>
    </xf>
    <xf numFmtId="44" fontId="5" fillId="0" borderId="0" xfId="1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0" fontId="5" fillId="0" borderId="0" xfId="0" applyFont="1" applyFill="1"/>
    <xf numFmtId="0" fontId="5" fillId="0" borderId="0" xfId="0" applyFont="1" applyAlignment="1">
      <alignment horizontal="center"/>
    </xf>
    <xf numFmtId="44" fontId="5" fillId="0" borderId="0" xfId="0" applyNumberFormat="1" applyFont="1" applyAlignment="1">
      <alignment horizontal="center"/>
    </xf>
    <xf numFmtId="0" fontId="5" fillId="0" borderId="0" xfId="0" applyFont="1"/>
    <xf numFmtId="49" fontId="6" fillId="0" borderId="0" xfId="0" applyNumberFormat="1" applyFont="1" applyFill="1" applyAlignment="1">
      <alignment horizontal="center" vertical="top"/>
    </xf>
    <xf numFmtId="164" fontId="6" fillId="0" borderId="0" xfId="0" applyNumberFormat="1" applyFont="1" applyFill="1" applyAlignment="1">
      <alignment horizontal="center" vertical="top"/>
    </xf>
    <xf numFmtId="44" fontId="6" fillId="0" borderId="0" xfId="1" applyNumberFormat="1" applyFont="1" applyFill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0" fontId="5" fillId="2" borderId="0" xfId="0" applyFont="1" applyFill="1"/>
    <xf numFmtId="0" fontId="12" fillId="0" borderId="0" xfId="0" applyFont="1" applyFill="1" applyBorder="1" applyAlignment="1">
      <alignment horizontal="center" vertical="top"/>
    </xf>
    <xf numFmtId="10" fontId="13" fillId="0" borderId="0" xfId="5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left" vertical="top"/>
    </xf>
    <xf numFmtId="44" fontId="12" fillId="0" borderId="0" xfId="1" applyNumberFormat="1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>
      <alignment horizontal="center" vertical="top"/>
    </xf>
    <xf numFmtId="0" fontId="6" fillId="0" borderId="0" xfId="0" applyNumberFormat="1" applyFont="1" applyFill="1" applyBorder="1" applyAlignment="1">
      <alignment horizontal="center" vertical="top"/>
    </xf>
    <xf numFmtId="44" fontId="6" fillId="0" borderId="0" xfId="1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8" fillId="0" borderId="0" xfId="0" applyFont="1" applyFill="1" applyAlignment="1">
      <alignment horizontal="left" vertical="top"/>
    </xf>
    <xf numFmtId="0" fontId="5" fillId="0" borderId="0" xfId="0" applyFont="1" applyAlignment="1">
      <alignment horizontal="justify" vertical="top" wrapText="1"/>
    </xf>
    <xf numFmtId="49" fontId="5" fillId="0" borderId="0" xfId="0" applyNumberFormat="1" applyFont="1" applyFill="1" applyAlignment="1">
      <alignment horizontal="center" vertical="top"/>
    </xf>
    <xf numFmtId="164" fontId="5" fillId="0" borderId="0" xfId="0" applyNumberFormat="1" applyFont="1" applyFill="1" applyAlignment="1">
      <alignment horizontal="center" vertical="top"/>
    </xf>
    <xf numFmtId="44" fontId="14" fillId="0" borderId="0" xfId="1" applyNumberFormat="1" applyFont="1" applyFill="1" applyAlignment="1">
      <alignment horizontal="center" vertical="top"/>
    </xf>
    <xf numFmtId="164" fontId="5" fillId="0" borderId="0" xfId="0" applyNumberFormat="1" applyFont="1" applyFill="1" applyBorder="1" applyAlignment="1">
      <alignment horizontal="center" vertical="top"/>
    </xf>
    <xf numFmtId="165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44" fontId="1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5" fontId="15" fillId="0" borderId="0" xfId="0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44" fontId="15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5" fontId="15" fillId="0" borderId="0" xfId="0" applyNumberFormat="1" applyFont="1" applyFill="1" applyBorder="1" applyAlignment="1">
      <alignment horizontal="left" wrapText="1"/>
    </xf>
    <xf numFmtId="165" fontId="15" fillId="0" borderId="0" xfId="0" applyNumberFormat="1" applyFont="1" applyBorder="1" applyAlignment="1">
      <alignment horizontal="left" wrapText="1"/>
    </xf>
    <xf numFmtId="0" fontId="6" fillId="0" borderId="0" xfId="0" applyFont="1" applyAlignment="1"/>
    <xf numFmtId="165" fontId="18" fillId="0" borderId="0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top" wrapText="1"/>
    </xf>
    <xf numFmtId="44" fontId="5" fillId="0" borderId="0" xfId="0" applyNumberFormat="1" applyFont="1" applyFill="1" applyBorder="1" applyAlignment="1">
      <alignment horizontal="right" vertical="top"/>
    </xf>
    <xf numFmtId="44" fontId="5" fillId="0" borderId="0" xfId="0" applyNumberFormat="1" applyFont="1" applyFill="1" applyAlignment="1">
      <alignment vertical="top"/>
    </xf>
    <xf numFmtId="44" fontId="6" fillId="0" borderId="0" xfId="0" applyNumberFormat="1" applyFont="1" applyFill="1" applyAlignment="1">
      <alignment vertical="top"/>
    </xf>
    <xf numFmtId="0" fontId="6" fillId="0" borderId="0" xfId="0" applyFont="1" applyFill="1" applyAlignment="1">
      <alignment horizontal="left" vertical="top"/>
    </xf>
    <xf numFmtId="44" fontId="5" fillId="0" borderId="0" xfId="0" applyNumberFormat="1" applyFont="1" applyFill="1" applyAlignment="1">
      <alignment vertical="center"/>
    </xf>
    <xf numFmtId="44" fontId="5" fillId="0" borderId="0" xfId="0" applyNumberFormat="1" applyFont="1" applyFill="1"/>
    <xf numFmtId="0" fontId="6" fillId="0" borderId="15" xfId="0" applyFont="1" applyFill="1" applyBorder="1" applyAlignment="1">
      <alignment horizontal="center" vertical="center"/>
    </xf>
    <xf numFmtId="164" fontId="6" fillId="0" borderId="16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  <xf numFmtId="44" fontId="6" fillId="0" borderId="17" xfId="0" applyNumberFormat="1" applyFont="1" applyFill="1" applyBorder="1" applyAlignment="1">
      <alignment horizontal="right" vertical="center"/>
    </xf>
    <xf numFmtId="44" fontId="5" fillId="0" borderId="19" xfId="0" applyNumberFormat="1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left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Alignment="1">
      <alignment vertical="center"/>
    </xf>
    <xf numFmtId="164" fontId="5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/>
    </xf>
    <xf numFmtId="44" fontId="12" fillId="0" borderId="0" xfId="0" applyNumberFormat="1" applyFont="1" applyFill="1" applyBorder="1" applyAlignment="1">
      <alignment horizontal="right" vertical="top"/>
    </xf>
    <xf numFmtId="44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 wrapText="1"/>
    </xf>
    <xf numFmtId="44" fontId="5" fillId="0" borderId="0" xfId="0" applyNumberFormat="1" applyFont="1"/>
    <xf numFmtId="44" fontId="6" fillId="0" borderId="0" xfId="0" applyNumberFormat="1" applyFont="1" applyFill="1" applyBorder="1" applyAlignment="1">
      <alignment horizontal="center" vertical="top"/>
    </xf>
    <xf numFmtId="0" fontId="11" fillId="0" borderId="0" xfId="4"/>
    <xf numFmtId="0" fontId="11" fillId="0" borderId="0" xfId="4" applyBorder="1"/>
    <xf numFmtId="0" fontId="38" fillId="0" borderId="0" xfId="4" applyFont="1" applyAlignment="1"/>
    <xf numFmtId="0" fontId="11" fillId="0" borderId="0" xfId="4" applyAlignment="1">
      <alignment horizontal="right"/>
    </xf>
    <xf numFmtId="0" fontId="39" fillId="0" borderId="0" xfId="4" applyFont="1" applyBorder="1"/>
    <xf numFmtId="3" fontId="39" fillId="0" borderId="0" xfId="4" applyNumberFormat="1" applyFont="1" applyBorder="1" applyAlignment="1">
      <alignment horizontal="right"/>
    </xf>
    <xf numFmtId="4" fontId="39" fillId="0" borderId="0" xfId="4" applyNumberFormat="1" applyFont="1" applyBorder="1"/>
    <xf numFmtId="0" fontId="38" fillId="0" borderId="0" xfId="4" applyFont="1" applyBorder="1" applyAlignment="1"/>
    <xf numFmtId="0" fontId="11" fillId="0" borderId="0" xfId="4" applyBorder="1" applyAlignment="1">
      <alignment horizontal="right"/>
    </xf>
    <xf numFmtId="0" fontId="40" fillId="0" borderId="0" xfId="4" applyFont="1" applyAlignment="1">
      <alignment horizontal="centerContinuous"/>
    </xf>
    <xf numFmtId="0" fontId="41" fillId="0" borderId="0" xfId="4" applyFont="1" applyAlignment="1">
      <alignment horizontal="centerContinuous"/>
    </xf>
    <xf numFmtId="0" fontId="41" fillId="0" borderId="0" xfId="4" applyFont="1" applyAlignment="1">
      <alignment horizontal="right"/>
    </xf>
    <xf numFmtId="0" fontId="6" fillId="0" borderId="25" xfId="4" applyFont="1" applyBorder="1"/>
    <xf numFmtId="0" fontId="16" fillId="0" borderId="31" xfId="4" applyFont="1" applyBorder="1" applyAlignment="1">
      <alignment horizontal="right"/>
    </xf>
    <xf numFmtId="0" fontId="6" fillId="0" borderId="29" xfId="4" applyFont="1" applyBorder="1"/>
    <xf numFmtId="0" fontId="16" fillId="0" borderId="0" xfId="4" applyFont="1"/>
    <xf numFmtId="49" fontId="16" fillId="4" borderId="5" xfId="4" applyNumberFormat="1" applyFont="1" applyFill="1" applyBorder="1"/>
    <xf numFmtId="0" fontId="16" fillId="4" borderId="2" xfId="4" applyFont="1" applyFill="1" applyBorder="1" applyAlignment="1">
      <alignment horizontal="center"/>
    </xf>
    <xf numFmtId="0" fontId="16" fillId="4" borderId="2" xfId="4" applyNumberFormat="1" applyFont="1" applyFill="1" applyBorder="1" applyAlignment="1">
      <alignment horizontal="center"/>
    </xf>
    <xf numFmtId="0" fontId="16" fillId="4" borderId="5" xfId="4" applyFont="1" applyFill="1" applyBorder="1" applyAlignment="1">
      <alignment horizontal="center"/>
    </xf>
    <xf numFmtId="0" fontId="6" fillId="0" borderId="33" xfId="4" applyFont="1" applyBorder="1" applyAlignment="1">
      <alignment horizontal="center"/>
    </xf>
    <xf numFmtId="49" fontId="6" fillId="0" borderId="33" xfId="4" applyNumberFormat="1" applyFont="1" applyBorder="1" applyAlignment="1">
      <alignment horizontal="left"/>
    </xf>
    <xf numFmtId="0" fontId="6" fillId="0" borderId="34" xfId="4" applyFont="1" applyBorder="1"/>
    <xf numFmtId="0" fontId="3" fillId="0" borderId="3" xfId="4" applyFont="1" applyBorder="1" applyAlignment="1">
      <alignment horizontal="center" vertical="top"/>
    </xf>
    <xf numFmtId="49" fontId="3" fillId="0" borderId="3" xfId="4" applyNumberFormat="1" applyFont="1" applyBorder="1" applyAlignment="1">
      <alignment horizontal="left" vertical="top"/>
    </xf>
    <xf numFmtId="0" fontId="3" fillId="0" borderId="3" xfId="4" applyFont="1" applyBorder="1" applyAlignment="1">
      <alignment vertical="top" wrapText="1"/>
    </xf>
    <xf numFmtId="49" fontId="3" fillId="0" borderId="3" xfId="4" applyNumberFormat="1" applyFont="1" applyBorder="1" applyAlignment="1">
      <alignment horizontal="center" shrinkToFit="1"/>
    </xf>
    <xf numFmtId="4" fontId="3" fillId="0" borderId="3" xfId="4" applyNumberFormat="1" applyFont="1" applyBorder="1" applyAlignment="1">
      <alignment horizontal="right"/>
    </xf>
    <xf numFmtId="4" fontId="3" fillId="0" borderId="3" xfId="4" applyNumberFormat="1" applyFont="1" applyBorder="1"/>
    <xf numFmtId="49" fontId="7" fillId="4" borderId="5" xfId="4" applyNumberFormat="1" applyFont="1" applyFill="1" applyBorder="1" applyAlignment="1">
      <alignment horizontal="left"/>
    </xf>
    <xf numFmtId="0" fontId="7" fillId="4" borderId="34" xfId="4" applyFont="1" applyFill="1" applyBorder="1"/>
    <xf numFmtId="4" fontId="6" fillId="4" borderId="5" xfId="4" applyNumberFormat="1" applyFont="1" applyFill="1" applyBorder="1"/>
    <xf numFmtId="0" fontId="16" fillId="0" borderId="33" xfId="4" applyFont="1" applyBorder="1" applyAlignment="1">
      <alignment horizontal="center"/>
    </xf>
    <xf numFmtId="49" fontId="16" fillId="0" borderId="33" xfId="4" applyNumberFormat="1" applyFont="1" applyBorder="1" applyAlignment="1">
      <alignment horizontal="right"/>
    </xf>
    <xf numFmtId="4" fontId="42" fillId="3" borderId="37" xfId="4" applyNumberFormat="1" applyFont="1" applyFill="1" applyBorder="1" applyAlignment="1">
      <alignment horizontal="right" wrapText="1"/>
    </xf>
    <xf numFmtId="0" fontId="42" fillId="3" borderId="4" xfId="4" applyFont="1" applyFill="1" applyBorder="1" applyAlignment="1">
      <alignment horizontal="left" wrapText="1"/>
    </xf>
    <xf numFmtId="0" fontId="42" fillId="0" borderId="38" xfId="0" applyFont="1" applyBorder="1" applyAlignment="1">
      <alignment horizontal="right"/>
    </xf>
    <xf numFmtId="4" fontId="43" fillId="3" borderId="37" xfId="4" applyNumberFormat="1" applyFont="1" applyFill="1" applyBorder="1" applyAlignment="1">
      <alignment horizontal="right" wrapText="1"/>
    </xf>
    <xf numFmtId="0" fontId="37" fillId="0" borderId="0" xfId="4" applyFont="1"/>
    <xf numFmtId="4" fontId="37" fillId="0" borderId="0" xfId="4" applyNumberFormat="1" applyFont="1"/>
    <xf numFmtId="0" fontId="37" fillId="4" borderId="0" xfId="4" applyFont="1" applyFill="1"/>
    <xf numFmtId="4" fontId="37" fillId="4" borderId="0" xfId="4" applyNumberFormat="1" applyFont="1" applyFill="1"/>
    <xf numFmtId="16" fontId="1" fillId="0" borderId="18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4" applyFont="1"/>
    <xf numFmtId="0" fontId="1" fillId="0" borderId="25" xfId="4" applyFont="1" applyBorder="1"/>
    <xf numFmtId="0" fontId="1" fillId="0" borderId="25" xfId="4" applyFont="1" applyBorder="1" applyAlignment="1">
      <alignment horizontal="left"/>
    </xf>
    <xf numFmtId="0" fontId="1" fillId="0" borderId="26" xfId="4" applyFont="1" applyBorder="1"/>
    <xf numFmtId="0" fontId="1" fillId="0" borderId="29" xfId="4" applyFont="1" applyBorder="1"/>
    <xf numFmtId="0" fontId="1" fillId="0" borderId="0" xfId="4" applyFont="1" applyAlignment="1">
      <alignment horizontal="right"/>
    </xf>
    <xf numFmtId="0" fontId="1" fillId="0" borderId="0" xfId="4" applyFont="1" applyAlignment="1"/>
    <xf numFmtId="0" fontId="1" fillId="0" borderId="1" xfId="4" applyFont="1" applyBorder="1" applyAlignment="1">
      <alignment horizontal="center"/>
    </xf>
    <xf numFmtId="0" fontId="1" fillId="0" borderId="1" xfId="4" applyNumberFormat="1" applyFont="1" applyBorder="1" applyAlignment="1">
      <alignment horizontal="right"/>
    </xf>
    <xf numFmtId="0" fontId="1" fillId="0" borderId="2" xfId="4" applyNumberFormat="1" applyFont="1" applyBorder="1"/>
    <xf numFmtId="0" fontId="1" fillId="4" borderId="5" xfId="4" applyFont="1" applyFill="1" applyBorder="1" applyAlignment="1">
      <alignment horizontal="center"/>
    </xf>
    <xf numFmtId="0" fontId="1" fillId="4" borderId="1" xfId="4" applyFont="1" applyFill="1" applyBorder="1" applyAlignment="1">
      <alignment horizontal="center"/>
    </xf>
    <xf numFmtId="4" fontId="1" fillId="4" borderId="1" xfId="4" applyNumberFormat="1" applyFont="1" applyFill="1" applyBorder="1" applyAlignment="1">
      <alignment horizontal="right"/>
    </xf>
    <xf numFmtId="4" fontId="1" fillId="4" borderId="2" xfId="4" applyNumberFormat="1" applyFont="1" applyFill="1" applyBorder="1" applyAlignment="1">
      <alignment horizontal="right"/>
    </xf>
    <xf numFmtId="0" fontId="11" fillId="0" borderId="0" xfId="4" applyFill="1"/>
    <xf numFmtId="0" fontId="46" fillId="0" borderId="0" xfId="4" applyFont="1" applyFill="1" applyAlignment="1">
      <alignment horizontal="centerContinuous"/>
    </xf>
    <xf numFmtId="0" fontId="47" fillId="0" borderId="0" xfId="4" applyFont="1" applyFill="1" applyAlignment="1">
      <alignment horizontal="centerContinuous"/>
    </xf>
    <xf numFmtId="0" fontId="47" fillId="0" borderId="0" xfId="4" applyFont="1" applyFill="1" applyAlignment="1">
      <alignment horizontal="right"/>
    </xf>
    <xf numFmtId="0" fontId="48" fillId="0" borderId="25" xfId="4" applyFont="1" applyFill="1" applyBorder="1"/>
    <xf numFmtId="0" fontId="11" fillId="0" borderId="25" xfId="4" applyFill="1" applyBorder="1"/>
    <xf numFmtId="0" fontId="49" fillId="0" borderId="25" xfId="4" applyFont="1" applyFill="1" applyBorder="1" applyAlignment="1">
      <alignment horizontal="right"/>
    </xf>
    <xf numFmtId="0" fontId="11" fillId="0" borderId="25" xfId="4" applyFill="1" applyBorder="1" applyAlignment="1">
      <alignment horizontal="left"/>
    </xf>
    <xf numFmtId="0" fontId="11" fillId="0" borderId="26" xfId="4" applyFill="1" applyBorder="1"/>
    <xf numFmtId="0" fontId="48" fillId="0" borderId="29" xfId="4" applyFont="1" applyFill="1" applyBorder="1"/>
    <xf numFmtId="0" fontId="11" fillId="0" borderId="29" xfId="4" applyFill="1" applyBorder="1"/>
    <xf numFmtId="0" fontId="49" fillId="0" borderId="0" xfId="4" applyFont="1" applyFill="1"/>
    <xf numFmtId="0" fontId="11" fillId="0" borderId="0" xfId="4" applyFont="1" applyFill="1"/>
    <xf numFmtId="0" fontId="11" fillId="0" borderId="0" xfId="4" applyFill="1" applyAlignment="1">
      <alignment horizontal="right"/>
    </xf>
    <xf numFmtId="0" fontId="11" fillId="0" borderId="0" xfId="4" applyFill="1" applyAlignment="1"/>
    <xf numFmtId="49" fontId="50" fillId="0" borderId="39" xfId="4" applyNumberFormat="1" applyFont="1" applyFill="1" applyBorder="1"/>
    <xf numFmtId="0" fontId="50" fillId="0" borderId="40" xfId="4" applyFont="1" applyFill="1" applyBorder="1" applyAlignment="1">
      <alignment horizontal="center"/>
    </xf>
    <xf numFmtId="0" fontId="50" fillId="0" borderId="40" xfId="4" applyNumberFormat="1" applyFont="1" applyFill="1" applyBorder="1" applyAlignment="1">
      <alignment horizontal="center"/>
    </xf>
    <xf numFmtId="0" fontId="50" fillId="0" borderId="41" xfId="4" applyFont="1" applyFill="1" applyBorder="1" applyAlignment="1">
      <alignment horizontal="center"/>
    </xf>
    <xf numFmtId="0" fontId="37" fillId="0" borderId="42" xfId="4" applyFont="1" applyFill="1" applyBorder="1" applyAlignment="1">
      <alignment horizontal="center"/>
    </xf>
    <xf numFmtId="49" fontId="37" fillId="0" borderId="5" xfId="4" applyNumberFormat="1" applyFont="1" applyFill="1" applyBorder="1" applyAlignment="1">
      <alignment horizontal="left"/>
    </xf>
    <xf numFmtId="0" fontId="37" fillId="0" borderId="5" xfId="4" applyFont="1" applyFill="1" applyBorder="1"/>
    <xf numFmtId="0" fontId="11" fillId="0" borderId="5" xfId="4" applyFill="1" applyBorder="1" applyAlignment="1">
      <alignment horizontal="center"/>
    </xf>
    <xf numFmtId="0" fontId="11" fillId="0" borderId="5" xfId="4" applyNumberFormat="1" applyFill="1" applyBorder="1" applyAlignment="1">
      <alignment horizontal="right"/>
    </xf>
    <xf numFmtId="0" fontId="11" fillId="0" borderId="43" xfId="4" applyNumberFormat="1" applyFill="1" applyBorder="1"/>
    <xf numFmtId="0" fontId="51" fillId="0" borderId="42" xfId="4" applyFont="1" applyFill="1" applyBorder="1" applyAlignment="1">
      <alignment horizontal="center"/>
    </xf>
    <xf numFmtId="49" fontId="52" fillId="0" borderId="5" xfId="4" applyNumberFormat="1" applyFont="1" applyFill="1" applyBorder="1" applyAlignment="1">
      <alignment horizontal="left"/>
    </xf>
    <xf numFmtId="0" fontId="52" fillId="0" borderId="5" xfId="4" applyFont="1" applyFill="1" applyBorder="1" applyAlignment="1">
      <alignment wrapText="1"/>
    </xf>
    <xf numFmtId="49" fontId="53" fillId="0" borderId="5" xfId="4" applyNumberFormat="1" applyFont="1" applyFill="1" applyBorder="1" applyAlignment="1">
      <alignment horizontal="center" shrinkToFit="1"/>
    </xf>
    <xf numFmtId="4" fontId="53" fillId="0" borderId="5" xfId="4" applyNumberFormat="1" applyFont="1" applyFill="1" applyBorder="1" applyAlignment="1">
      <alignment horizontal="right"/>
    </xf>
    <xf numFmtId="4" fontId="53" fillId="0" borderId="43" xfId="4" applyNumberFormat="1" applyFont="1" applyFill="1" applyBorder="1"/>
    <xf numFmtId="0" fontId="11" fillId="0" borderId="42" xfId="4" applyFill="1" applyBorder="1" applyAlignment="1">
      <alignment horizontal="center"/>
    </xf>
    <xf numFmtId="49" fontId="48" fillId="0" borderId="5" xfId="4" applyNumberFormat="1" applyFont="1" applyFill="1" applyBorder="1" applyAlignment="1">
      <alignment horizontal="left"/>
    </xf>
    <xf numFmtId="0" fontId="48" fillId="0" borderId="5" xfId="4" applyFont="1" applyFill="1" applyBorder="1"/>
    <xf numFmtId="4" fontId="11" fillId="0" borderId="5" xfId="4" applyNumberFormat="1" applyFill="1" applyBorder="1" applyAlignment="1">
      <alignment horizontal="right"/>
    </xf>
    <xf numFmtId="4" fontId="54" fillId="0" borderId="43" xfId="4" applyNumberFormat="1" applyFont="1" applyFill="1" applyBorder="1"/>
    <xf numFmtId="0" fontId="10" fillId="0" borderId="42" xfId="4" applyFont="1" applyFill="1" applyBorder="1" applyAlignment="1">
      <alignment horizontal="center"/>
    </xf>
    <xf numFmtId="0" fontId="53" fillId="0" borderId="5" xfId="4" applyFont="1" applyFill="1" applyBorder="1" applyAlignment="1">
      <alignment horizontal="center"/>
    </xf>
    <xf numFmtId="4" fontId="55" fillId="0" borderId="43" xfId="4" applyNumberFormat="1" applyFont="1" applyFill="1" applyBorder="1"/>
    <xf numFmtId="0" fontId="11" fillId="21" borderId="44" xfId="4" applyFill="1" applyBorder="1"/>
    <xf numFmtId="49" fontId="48" fillId="21" borderId="45" xfId="4" applyNumberFormat="1" applyFont="1" applyFill="1" applyBorder="1" applyAlignment="1">
      <alignment horizontal="left"/>
    </xf>
    <xf numFmtId="0" fontId="11" fillId="21" borderId="45" xfId="4" applyFill="1" applyBorder="1"/>
    <xf numFmtId="4" fontId="55" fillId="21" borderId="46" xfId="4" applyNumberFormat="1" applyFont="1" applyFill="1" applyBorder="1"/>
    <xf numFmtId="44" fontId="1" fillId="0" borderId="19" xfId="59" applyNumberFormat="1" applyFont="1" applyFill="1" applyBorder="1" applyAlignment="1">
      <alignment horizontal="center" vertical="center"/>
    </xf>
    <xf numFmtId="44" fontId="1" fillId="0" borderId="19" xfId="0" applyNumberFormat="1" applyFont="1" applyFill="1" applyBorder="1" applyAlignment="1">
      <alignment horizontal="right" vertical="center"/>
    </xf>
    <xf numFmtId="44" fontId="6" fillId="0" borderId="19" xfId="0" applyNumberFormat="1" applyFont="1" applyFill="1" applyBorder="1" applyAlignment="1">
      <alignment vertical="top"/>
    </xf>
    <xf numFmtId="44" fontId="1" fillId="0" borderId="19" xfId="0" applyNumberFormat="1" applyFont="1" applyFill="1" applyBorder="1" applyAlignment="1">
      <alignment vertical="top"/>
    </xf>
    <xf numFmtId="44" fontId="1" fillId="0" borderId="22" xfId="0" applyNumberFormat="1" applyFont="1" applyFill="1" applyBorder="1" applyAlignment="1">
      <alignment vertical="top"/>
    </xf>
    <xf numFmtId="0" fontId="1" fillId="0" borderId="0" xfId="0" applyFont="1" applyAlignment="1"/>
    <xf numFmtId="0" fontId="3" fillId="0" borderId="47" xfId="4" applyFont="1" applyBorder="1" applyAlignment="1">
      <alignment vertical="top" wrapText="1"/>
    </xf>
    <xf numFmtId="4" fontId="3" fillId="22" borderId="3" xfId="4" applyNumberFormat="1" applyFont="1" applyFill="1" applyBorder="1" applyAlignment="1">
      <alignment horizontal="right"/>
    </xf>
    <xf numFmtId="0" fontId="1" fillId="22" borderId="5" xfId="4" applyFont="1" applyFill="1" applyBorder="1"/>
    <xf numFmtId="0" fontId="3" fillId="22" borderId="5" xfId="4" applyFont="1" applyFill="1" applyBorder="1"/>
    <xf numFmtId="2" fontId="6" fillId="22" borderId="5" xfId="4" applyNumberFormat="1" applyFont="1" applyFill="1" applyBorder="1"/>
    <xf numFmtId="43" fontId="6" fillId="23" borderId="5" xfId="4" applyNumberFormat="1" applyFont="1" applyFill="1" applyBorder="1" applyAlignment="1">
      <alignment horizontal="right"/>
    </xf>
    <xf numFmtId="0" fontId="6" fillId="23" borderId="5" xfId="4" applyFont="1" applyFill="1" applyBorder="1"/>
    <xf numFmtId="0" fontId="6" fillId="0" borderId="0" xfId="0" applyFont="1"/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left" vertical="top"/>
    </xf>
    <xf numFmtId="0" fontId="1" fillId="0" borderId="21" xfId="0" applyFont="1" applyFill="1" applyBorder="1" applyAlignment="1">
      <alignment horizontal="left" vertical="top"/>
    </xf>
    <xf numFmtId="0" fontId="6" fillId="0" borderId="18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49" fontId="43" fillId="3" borderId="35" xfId="4" applyNumberFormat="1" applyFont="1" applyFill="1" applyBorder="1" applyAlignment="1">
      <alignment horizontal="left" wrapText="1"/>
    </xf>
    <xf numFmtId="49" fontId="9" fillId="0" borderId="36" xfId="0" applyNumberFormat="1" applyFont="1" applyBorder="1" applyAlignment="1">
      <alignment horizontal="left" wrapText="1"/>
    </xf>
    <xf numFmtId="49" fontId="42" fillId="3" borderId="35" xfId="4" applyNumberFormat="1" applyFont="1" applyFill="1" applyBorder="1" applyAlignment="1">
      <alignment horizontal="left" wrapText="1"/>
    </xf>
    <xf numFmtId="0" fontId="44" fillId="0" borderId="0" xfId="4" applyFont="1" applyAlignment="1">
      <alignment horizontal="center"/>
    </xf>
    <xf numFmtId="0" fontId="1" fillId="0" borderId="23" xfId="4" applyFont="1" applyBorder="1" applyAlignment="1">
      <alignment horizontal="center"/>
    </xf>
    <xf numFmtId="0" fontId="1" fillId="0" borderId="24" xfId="4" applyFont="1" applyBorder="1" applyAlignment="1">
      <alignment horizontal="center"/>
    </xf>
    <xf numFmtId="49" fontId="1" fillId="0" borderId="27" xfId="4" applyNumberFormat="1" applyFont="1" applyBorder="1" applyAlignment="1">
      <alignment horizontal="center"/>
    </xf>
    <xf numFmtId="0" fontId="1" fillId="0" borderId="28" xfId="4" applyFont="1" applyBorder="1" applyAlignment="1">
      <alignment horizontal="center"/>
    </xf>
    <xf numFmtId="0" fontId="1" fillId="0" borderId="32" xfId="4" applyFont="1" applyBorder="1" applyAlignment="1">
      <alignment horizontal="center" shrinkToFit="1"/>
    </xf>
    <xf numFmtId="0" fontId="1" fillId="0" borderId="29" xfId="4" applyFont="1" applyBorder="1" applyAlignment="1">
      <alignment horizontal="center" shrinkToFit="1"/>
    </xf>
    <xf numFmtId="0" fontId="1" fillId="0" borderId="30" xfId="4" applyFont="1" applyBorder="1" applyAlignment="1">
      <alignment horizontal="center" shrinkToFit="1"/>
    </xf>
    <xf numFmtId="0" fontId="45" fillId="0" borderId="0" xfId="4" applyFont="1" applyAlignment="1">
      <alignment horizontal="center"/>
    </xf>
    <xf numFmtId="0" fontId="11" fillId="0" borderId="23" xfId="4" applyFont="1" applyFill="1" applyBorder="1" applyAlignment="1">
      <alignment horizontal="center"/>
    </xf>
    <xf numFmtId="0" fontId="11" fillId="0" borderId="24" xfId="4" applyFont="1" applyFill="1" applyBorder="1" applyAlignment="1">
      <alignment horizontal="center"/>
    </xf>
    <xf numFmtId="49" fontId="11" fillId="0" borderId="27" xfId="4" applyNumberFormat="1" applyFont="1" applyFill="1" applyBorder="1" applyAlignment="1">
      <alignment horizontal="center"/>
    </xf>
    <xf numFmtId="0" fontId="11" fillId="0" borderId="28" xfId="4" applyFont="1" applyFill="1" applyBorder="1" applyAlignment="1">
      <alignment horizontal="center"/>
    </xf>
    <xf numFmtId="0" fontId="11" fillId="0" borderId="29" xfId="4" applyFill="1" applyBorder="1" applyAlignment="1">
      <alignment horizontal="center" shrinkToFit="1"/>
    </xf>
    <xf numFmtId="0" fontId="11" fillId="0" borderId="30" xfId="4" applyFill="1" applyBorder="1" applyAlignment="1">
      <alignment horizontal="center" shrinkToFit="1"/>
    </xf>
  </cellXfs>
  <cellStyles count="71">
    <cellStyle name="20 % – Zvýraznění1 2" xfId="17"/>
    <cellStyle name="20 % – Zvýraznění2 2" xfId="18"/>
    <cellStyle name="20 % – Zvýraznění3 2" xfId="19"/>
    <cellStyle name="20 % – Zvýraznění4 2" xfId="20"/>
    <cellStyle name="20 % – Zvýraznění5 2" xfId="21"/>
    <cellStyle name="20 % – Zvýraznění6 2" xfId="22"/>
    <cellStyle name="40 % – Zvýraznění1 2" xfId="23"/>
    <cellStyle name="40 % – Zvýraznění2 2" xfId="24"/>
    <cellStyle name="40 % – Zvýraznění3 2" xfId="25"/>
    <cellStyle name="40 % – Zvýraznění4 2" xfId="26"/>
    <cellStyle name="40 % – Zvýraznění5 2" xfId="27"/>
    <cellStyle name="40 % – Zvýraznění6 2" xfId="28"/>
    <cellStyle name="60 % – Zvýraznění1 2" xfId="29"/>
    <cellStyle name="60 % – Zvýraznění2 2" xfId="30"/>
    <cellStyle name="60 % – Zvýraznění3 2" xfId="31"/>
    <cellStyle name="60 % – Zvýraznění4 2" xfId="32"/>
    <cellStyle name="60 % – Zvýraznění5 2" xfId="33"/>
    <cellStyle name="60 % – Zvýraznění6 2" xfId="34"/>
    <cellStyle name="Celkem 2" xfId="35"/>
    <cellStyle name="Comma [0]_laroux" xfId="62"/>
    <cellStyle name="Comma_laroux" xfId="63"/>
    <cellStyle name="Currency [0]_laroux" xfId="64"/>
    <cellStyle name="Currency_laroux" xfId="65"/>
    <cellStyle name="Chybně 2" xfId="36"/>
    <cellStyle name="Kontrolní buňka 2" xfId="37"/>
    <cellStyle name="Měna" xfId="1" builtinId="4"/>
    <cellStyle name="Měna 2" xfId="9"/>
    <cellStyle name="Měna 3" xfId="60"/>
    <cellStyle name="měny 2" xfId="2"/>
    <cellStyle name="měny 3" xfId="13"/>
    <cellStyle name="Nadpis 1 2" xfId="38"/>
    <cellStyle name="Nadpis 2 2" xfId="39"/>
    <cellStyle name="Nadpis 3 2" xfId="40"/>
    <cellStyle name="Nadpis 4 2" xfId="41"/>
    <cellStyle name="Název 2" xfId="42"/>
    <cellStyle name="Neutrální 2" xfId="43"/>
    <cellStyle name="Normal_CajunSwitch-Prices-draft1" xfId="66"/>
    <cellStyle name="Normální" xfId="0" builtinId="0"/>
    <cellStyle name="Normální 10" xfId="59"/>
    <cellStyle name="Normální 11" xfId="61"/>
    <cellStyle name="Normální 12" xfId="70"/>
    <cellStyle name="normální 2" xfId="3"/>
    <cellStyle name="normální 3" xfId="12"/>
    <cellStyle name="normální 3 2" xfId="67"/>
    <cellStyle name="Normální 4" xfId="8"/>
    <cellStyle name="Normální 5" xfId="10"/>
    <cellStyle name="Normální 6" xfId="14"/>
    <cellStyle name="Normální 7" xfId="15"/>
    <cellStyle name="Normální 8" xfId="16"/>
    <cellStyle name="Normální 9" xfId="58"/>
    <cellStyle name="normální_POL.XLS" xfId="4"/>
    <cellStyle name="Poznámka 2" xfId="44"/>
    <cellStyle name="procent 2" xfId="6"/>
    <cellStyle name="Procenta" xfId="5" builtinId="5"/>
    <cellStyle name="Procenta 2" xfId="11"/>
    <cellStyle name="Propojená buňka 2" xfId="45"/>
    <cellStyle name="Správně 2" xfId="46"/>
    <cellStyle name="Standard_Block" xfId="68"/>
    <cellStyle name="Styl 1" xfId="7"/>
    <cellStyle name="Styl 1 2" xfId="69"/>
    <cellStyle name="Text upozornění 2" xfId="47"/>
    <cellStyle name="Vstup 2" xfId="48"/>
    <cellStyle name="Výpočet 2" xfId="49"/>
    <cellStyle name="Výstup 2" xfId="50"/>
    <cellStyle name="Vysvětlující text 2" xfId="51"/>
    <cellStyle name="Zvýraznění 1 2" xfId="52"/>
    <cellStyle name="Zvýraznění 2 2" xfId="53"/>
    <cellStyle name="Zvýraznění 3 2" xfId="54"/>
    <cellStyle name="Zvýraznění 4 2" xfId="55"/>
    <cellStyle name="Zvýraznění 5 2" xfId="56"/>
    <cellStyle name="Zvýraznění 6 2" xfId="57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rmnetshare/Prilezitosti/E328E24B-935F-E011-B9AE-0050568F62ED/D_Realizace/Final%20cena/VIVAS/CN_Vivas_Stara%2025%20-jadro%20MTS_2109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rmnetshare/Prilezitosti/E328E24B-935F-E011-B9AE-0050568F62ED/D_Realizace/Final%20cena/VIVAS/CN_Vivas_Bour&#225;n&#237;%20p&#345;&#237;&#269;ek_MTS_2109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rmnetshare/Prilezitosti/E328E24B-935F-E011-B9AE-0050568F62ED/D_Realizace/Final%20cena/Zaklopeni_stropu_2az4NP%20kancela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lejnik/AppData/Local/Microsoft/Windows/Temporary%20Internet%20Files/Content.Outlook/8D4LMC6H/E-maily/Vivas/Dvere%20210_6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lejnik/AppData/Local/Microsoft/Windows/Temporary%20Internet%20Files/Content.Outlook/8D4LMC6H/Josbus/TAR&#193;%2025,%20BRNO%202.%20ETAPA_OSTATN&#205;%20STAVEBN&#205;%20PR&#193;CE%20V%201.%20PP_R_15_12_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lejnik/AppData/Local/Microsoft/Windows/Temporary%20Internet%20Files/Content.Outlook/8D4LMC6H/Josbus/TAR&#193;%2025,%20BRNO%202.%20ETAPA_SANACE_R_15_12_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01</v>
          </cell>
          <cell r="C5" t="str">
            <v>STARÁ 25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01</v>
          </cell>
          <cell r="C5" t="str">
            <v>BOURÁNÍ PŘÍČEK 2.-4.NP</v>
          </cell>
        </row>
        <row r="7">
          <cell r="A7" t="str">
            <v>VIV/037</v>
          </cell>
          <cell r="C7" t="str">
            <v>BOURÁNÍ PŘÍČEK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01</v>
          </cell>
          <cell r="C5" t="str">
            <v>ICT Energo</v>
          </cell>
        </row>
        <row r="7">
          <cell r="A7" t="str">
            <v>SUKL, Stará 25</v>
          </cell>
          <cell r="C7" t="str">
            <v>ICT Energo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C5" t="str">
            <v>STARÁ 25 - SANACE STROPŮ 2.NP-4. NP, BOURÁNÍ SOC.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 refreshError="1">
        <row r="1">
          <cell r="H1">
            <v>4</v>
          </cell>
        </row>
        <row r="2">
          <cell r="G2" t="str">
            <v>OSTATNÍ STAVEBNÍ PRÁCE V 1. PP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 refreshError="1">
        <row r="1">
          <cell r="H1">
            <v>1</v>
          </cell>
        </row>
        <row r="2">
          <cell r="G2" t="str">
            <v>SANACE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G1" sqref="G1"/>
    </sheetView>
  </sheetViews>
  <sheetFormatPr defaultColWidth="9.125" defaultRowHeight="12.45"/>
  <cols>
    <col min="1" max="1" width="3.75" style="9" customWidth="1"/>
    <col min="2" max="2" width="58.25" style="9" customWidth="1"/>
    <col min="3" max="3" width="5.375" style="5" bestFit="1" customWidth="1"/>
    <col min="4" max="4" width="6" style="5" bestFit="1" customWidth="1"/>
    <col min="5" max="5" width="17.375" style="55" customWidth="1"/>
    <col min="6" max="16384" width="9.125" style="9"/>
  </cols>
  <sheetData>
    <row r="1" spans="1:5" s="66" customFormat="1" ht="42.75" customHeight="1">
      <c r="A1" s="192" t="s">
        <v>22</v>
      </c>
      <c r="B1" s="192"/>
      <c r="C1" s="192"/>
      <c r="D1" s="192"/>
      <c r="E1" s="54"/>
    </row>
    <row r="2" spans="1:5" s="66" customFormat="1" ht="13.1">
      <c r="A2" s="193" t="s">
        <v>788</v>
      </c>
      <c r="B2" s="193"/>
      <c r="C2" s="193"/>
      <c r="D2" s="66" t="s">
        <v>1</v>
      </c>
      <c r="E2" s="54"/>
    </row>
    <row r="3" spans="1:5" s="1" customFormat="1" ht="13.1" customHeight="1" thickBot="1">
      <c r="A3" s="194"/>
      <c r="B3" s="194"/>
      <c r="C3" s="194"/>
      <c r="D3" s="194"/>
      <c r="E3" s="194"/>
    </row>
    <row r="4" spans="1:5" s="1" customFormat="1" ht="13.1" customHeight="1">
      <c r="A4" s="56" t="s">
        <v>2</v>
      </c>
      <c r="B4" s="57" t="s">
        <v>3</v>
      </c>
      <c r="C4" s="58" t="s">
        <v>4</v>
      </c>
      <c r="D4" s="59" t="s">
        <v>5</v>
      </c>
      <c r="E4" s="60" t="s">
        <v>54</v>
      </c>
    </row>
    <row r="5" spans="1:5" s="120" customFormat="1">
      <c r="A5" s="116" t="s">
        <v>43</v>
      </c>
      <c r="B5" s="117" t="s">
        <v>786</v>
      </c>
      <c r="C5" s="118" t="s">
        <v>18</v>
      </c>
      <c r="D5" s="119">
        <v>1</v>
      </c>
      <c r="E5" s="178">
        <f>Topeni!G84</f>
        <v>0</v>
      </c>
    </row>
    <row r="6" spans="1:5" s="120" customFormat="1">
      <c r="A6" s="116" t="s">
        <v>27</v>
      </c>
      <c r="B6" s="117" t="s">
        <v>342</v>
      </c>
      <c r="C6" s="118" t="s">
        <v>18</v>
      </c>
      <c r="D6" s="119">
        <v>1</v>
      </c>
      <c r="E6" s="178">
        <f>Suteren!G630</f>
        <v>0</v>
      </c>
    </row>
    <row r="7" spans="1:5" s="120" customFormat="1">
      <c r="A7" s="116" t="s">
        <v>26</v>
      </c>
      <c r="B7" s="117" t="s">
        <v>343</v>
      </c>
      <c r="C7" s="118" t="s">
        <v>18</v>
      </c>
      <c r="D7" s="119">
        <v>1</v>
      </c>
      <c r="E7" s="178">
        <f>Sanace!G133</f>
        <v>0</v>
      </c>
    </row>
    <row r="8" spans="1:5" s="120" customFormat="1" ht="13.1" customHeight="1">
      <c r="A8" s="116" t="s">
        <v>344</v>
      </c>
      <c r="B8" s="117" t="s">
        <v>345</v>
      </c>
      <c r="C8" s="118" t="s">
        <v>18</v>
      </c>
      <c r="D8" s="119">
        <v>1</v>
      </c>
      <c r="E8" s="179">
        <f>ZTI!G64</f>
        <v>0</v>
      </c>
    </row>
    <row r="9" spans="1:5" s="120" customFormat="1">
      <c r="A9" s="116" t="s">
        <v>346</v>
      </c>
      <c r="B9" s="117" t="s">
        <v>810</v>
      </c>
      <c r="C9" s="118" t="s">
        <v>18</v>
      </c>
      <c r="D9" s="119">
        <v>1</v>
      </c>
      <c r="E9" s="178">
        <f>'Vnitrni omitky'!G28</f>
        <v>0</v>
      </c>
    </row>
    <row r="10" spans="1:5" s="1" customFormat="1" ht="13.1">
      <c r="A10" s="62" t="s">
        <v>23</v>
      </c>
      <c r="B10" s="65"/>
      <c r="C10" s="64"/>
      <c r="D10" s="2"/>
      <c r="E10" s="61"/>
    </row>
    <row r="11" spans="1:5" s="3" customFormat="1" ht="13.1">
      <c r="A11" s="197" t="s">
        <v>13</v>
      </c>
      <c r="B11" s="198"/>
      <c r="C11" s="198"/>
      <c r="D11" s="198"/>
      <c r="E11" s="180">
        <f>SUM(E4:E9)</f>
        <v>0</v>
      </c>
    </row>
    <row r="12" spans="1:5" s="3" customFormat="1" ht="13.1">
      <c r="A12" s="199" t="s">
        <v>783</v>
      </c>
      <c r="B12" s="200"/>
      <c r="C12" s="200"/>
      <c r="D12" s="200"/>
      <c r="E12" s="181">
        <f>E11*0.2</f>
        <v>0</v>
      </c>
    </row>
    <row r="13" spans="1:5" s="3" customFormat="1" ht="13.75" thickBot="1">
      <c r="A13" s="195" t="s">
        <v>784</v>
      </c>
      <c r="B13" s="196"/>
      <c r="C13" s="196"/>
      <c r="D13" s="196"/>
      <c r="E13" s="182">
        <f>SUM(E11:E12)</f>
        <v>0</v>
      </c>
    </row>
    <row r="14" spans="1:5" s="66" customFormat="1">
      <c r="E14" s="54"/>
    </row>
  </sheetData>
  <mergeCells count="6">
    <mergeCell ref="A1:D1"/>
    <mergeCell ref="A2:C2"/>
    <mergeCell ref="A3:E3"/>
    <mergeCell ref="A13:D13"/>
    <mergeCell ref="A11:D11"/>
    <mergeCell ref="A12:D12"/>
  </mergeCells>
  <pageMargins left="0.70866141732283472" right="0.70866141732283472" top="0.78740157480314965" bottom="0.78740157480314965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5"/>
  <sheetViews>
    <sheetView zoomScale="80" zoomScaleNormal="80" workbookViewId="0"/>
  </sheetViews>
  <sheetFormatPr defaultColWidth="10.75" defaultRowHeight="12.8" customHeight="1" outlineLevelRow="1"/>
  <cols>
    <col min="1" max="1" width="4" style="68" customWidth="1"/>
    <col min="2" max="2" width="13.75" style="24" bestFit="1" customWidth="1"/>
    <col min="3" max="3" width="52.625" style="67" customWidth="1"/>
    <col min="4" max="4" width="6.625" style="68" bestFit="1" customWidth="1"/>
    <col min="5" max="5" width="6" style="68" bestFit="1" customWidth="1"/>
    <col min="6" max="6" width="14.25" style="4" bestFit="1" customWidth="1"/>
    <col min="7" max="7" width="16.25" style="50" customWidth="1"/>
    <col min="8" max="16384" width="10.75" style="65"/>
  </cols>
  <sheetData>
    <row r="1" spans="1:7" s="12" customFormat="1" ht="12.8" customHeight="1">
      <c r="A1" s="9" t="s">
        <v>1</v>
      </c>
      <c r="B1" s="17"/>
      <c r="C1" s="47" t="s">
        <v>14</v>
      </c>
      <c r="D1" s="10"/>
      <c r="E1" s="10"/>
      <c r="F1" s="11"/>
      <c r="G1" s="72"/>
    </row>
    <row r="2" spans="1:7" s="12" customFormat="1" ht="12.8" customHeight="1">
      <c r="C2" s="183" t="s">
        <v>787</v>
      </c>
      <c r="D2" s="10"/>
      <c r="E2" s="10"/>
      <c r="F2" s="11"/>
      <c r="G2" s="72"/>
    </row>
    <row r="3" spans="1:7" s="12" customFormat="1" ht="12.8" customHeight="1">
      <c r="C3" s="183" t="s">
        <v>786</v>
      </c>
      <c r="D3" s="10"/>
      <c r="E3" s="10"/>
      <c r="F3" s="11"/>
      <c r="G3" s="72"/>
    </row>
    <row r="4" spans="1:7" s="22" customFormat="1" ht="12.8" customHeight="1">
      <c r="A4" s="18"/>
      <c r="B4" s="19"/>
      <c r="C4" s="20"/>
      <c r="D4" s="18"/>
      <c r="E4" s="18"/>
      <c r="F4" s="21"/>
      <c r="G4" s="69"/>
    </row>
    <row r="5" spans="1:7" ht="12.8" customHeight="1">
      <c r="A5" s="23" t="s">
        <v>24</v>
      </c>
      <c r="E5" s="25"/>
    </row>
    <row r="6" spans="1:7" s="30" customFormat="1" ht="12.8" customHeight="1">
      <c r="A6" s="8" t="s">
        <v>2</v>
      </c>
      <c r="B6" s="26" t="s">
        <v>55</v>
      </c>
      <c r="C6" s="27" t="s">
        <v>3</v>
      </c>
      <c r="D6" s="8" t="s">
        <v>4</v>
      </c>
      <c r="E6" s="28" t="s">
        <v>5</v>
      </c>
      <c r="F6" s="29" t="s">
        <v>6</v>
      </c>
      <c r="G6" s="73" t="s">
        <v>7</v>
      </c>
    </row>
    <row r="7" spans="1:7" s="30" customFormat="1" ht="12.8" customHeight="1">
      <c r="A7" s="68" t="s">
        <v>8</v>
      </c>
      <c r="B7" s="24" t="s">
        <v>56</v>
      </c>
      <c r="C7" s="46" t="s">
        <v>57</v>
      </c>
      <c r="D7" s="41" t="s">
        <v>9</v>
      </c>
      <c r="E7" s="42">
        <v>2</v>
      </c>
      <c r="F7" s="43"/>
      <c r="G7" s="70">
        <f>E7*F7</f>
        <v>0</v>
      </c>
    </row>
    <row r="8" spans="1:7" s="30" customFormat="1" ht="12.8" customHeight="1">
      <c r="A8" s="68" t="s">
        <v>10</v>
      </c>
      <c r="B8" s="24" t="s">
        <v>56</v>
      </c>
      <c r="C8" s="46" t="s">
        <v>58</v>
      </c>
      <c r="D8" s="41" t="s">
        <v>9</v>
      </c>
      <c r="E8" s="42">
        <v>2</v>
      </c>
      <c r="F8" s="43"/>
      <c r="G8" s="70">
        <f t="shared" ref="G8:G68" si="0">E8*F8</f>
        <v>0</v>
      </c>
    </row>
    <row r="9" spans="1:7" s="30" customFormat="1" ht="12.8" customHeight="1">
      <c r="A9" s="68" t="s">
        <v>11</v>
      </c>
      <c r="B9" s="24" t="s">
        <v>56</v>
      </c>
      <c r="C9" s="46" t="s">
        <v>59</v>
      </c>
      <c r="D9" s="41" t="s">
        <v>9</v>
      </c>
      <c r="E9" s="42">
        <v>2</v>
      </c>
      <c r="F9" s="43"/>
      <c r="G9" s="70">
        <f t="shared" si="0"/>
        <v>0</v>
      </c>
    </row>
    <row r="10" spans="1:7" s="30" customFormat="1" ht="24.9">
      <c r="A10" s="68" t="s">
        <v>12</v>
      </c>
      <c r="B10" s="24" t="s">
        <v>56</v>
      </c>
      <c r="C10" s="46" t="s">
        <v>60</v>
      </c>
      <c r="D10" s="41" t="s">
        <v>9</v>
      </c>
      <c r="E10" s="42">
        <v>1</v>
      </c>
      <c r="F10" s="43"/>
      <c r="G10" s="70">
        <f t="shared" si="0"/>
        <v>0</v>
      </c>
    </row>
    <row r="11" spans="1:7" s="30" customFormat="1" ht="12.8" customHeight="1">
      <c r="A11" s="68" t="s">
        <v>15</v>
      </c>
      <c r="B11" s="24" t="s">
        <v>56</v>
      </c>
      <c r="C11" s="46" t="s">
        <v>61</v>
      </c>
      <c r="D11" s="41" t="s">
        <v>9</v>
      </c>
      <c r="E11" s="42">
        <v>1</v>
      </c>
      <c r="F11" s="43"/>
      <c r="G11" s="70">
        <f t="shared" si="0"/>
        <v>0</v>
      </c>
    </row>
    <row r="12" spans="1:7" s="30" customFormat="1" ht="12.8" customHeight="1">
      <c r="A12" s="68" t="s">
        <v>16</v>
      </c>
      <c r="B12" s="24" t="s">
        <v>62</v>
      </c>
      <c r="C12" s="46" t="s">
        <v>63</v>
      </c>
      <c r="D12" s="41" t="s">
        <v>9</v>
      </c>
      <c r="E12" s="42">
        <v>1</v>
      </c>
      <c r="F12" s="43"/>
      <c r="G12" s="70">
        <f t="shared" si="0"/>
        <v>0</v>
      </c>
    </row>
    <row r="13" spans="1:7" s="30" customFormat="1" ht="24.9">
      <c r="A13" s="68" t="s">
        <v>17</v>
      </c>
      <c r="B13" s="24" t="s">
        <v>62</v>
      </c>
      <c r="C13" s="46" t="s">
        <v>64</v>
      </c>
      <c r="D13" s="41" t="s">
        <v>9</v>
      </c>
      <c r="E13" s="42">
        <v>1</v>
      </c>
      <c r="F13" s="43"/>
      <c r="G13" s="70">
        <f t="shared" si="0"/>
        <v>0</v>
      </c>
    </row>
    <row r="14" spans="1:7" s="30" customFormat="1" ht="12.8" customHeight="1">
      <c r="A14" s="68" t="s">
        <v>19</v>
      </c>
      <c r="B14" s="24" t="s">
        <v>62</v>
      </c>
      <c r="C14" s="46" t="s">
        <v>65</v>
      </c>
      <c r="D14" s="41" t="s">
        <v>9</v>
      </c>
      <c r="E14" s="42">
        <v>1</v>
      </c>
      <c r="F14" s="43"/>
      <c r="G14" s="70">
        <f t="shared" si="0"/>
        <v>0</v>
      </c>
    </row>
    <row r="15" spans="1:7" s="30" customFormat="1" ht="12.8" customHeight="1">
      <c r="A15" s="68" t="s">
        <v>20</v>
      </c>
      <c r="B15" s="24" t="s">
        <v>66</v>
      </c>
      <c r="C15" s="46" t="s">
        <v>67</v>
      </c>
      <c r="D15" s="41" t="s">
        <v>9</v>
      </c>
      <c r="E15" s="42">
        <v>4</v>
      </c>
      <c r="F15" s="43"/>
      <c r="G15" s="70">
        <f t="shared" si="0"/>
        <v>0</v>
      </c>
    </row>
    <row r="16" spans="1:7" s="30" customFormat="1" ht="12.8" customHeight="1">
      <c r="A16" s="68" t="s">
        <v>21</v>
      </c>
      <c r="B16" s="24" t="s">
        <v>66</v>
      </c>
      <c r="C16" s="46" t="s">
        <v>68</v>
      </c>
      <c r="D16" s="41" t="s">
        <v>9</v>
      </c>
      <c r="E16" s="42">
        <v>10</v>
      </c>
      <c r="F16" s="43"/>
      <c r="G16" s="70">
        <f t="shared" si="0"/>
        <v>0</v>
      </c>
    </row>
    <row r="17" spans="1:7" s="30" customFormat="1" ht="12.8" customHeight="1">
      <c r="A17" s="68" t="s">
        <v>32</v>
      </c>
      <c r="B17" s="24" t="s">
        <v>66</v>
      </c>
      <c r="C17" s="46" t="s">
        <v>69</v>
      </c>
      <c r="D17" s="41" t="s">
        <v>9</v>
      </c>
      <c r="E17" s="42">
        <v>2</v>
      </c>
      <c r="F17" s="43"/>
      <c r="G17" s="70">
        <f t="shared" si="0"/>
        <v>0</v>
      </c>
    </row>
    <row r="18" spans="1:7" s="30" customFormat="1" ht="12.8" customHeight="1">
      <c r="A18" s="68" t="s">
        <v>33</v>
      </c>
      <c r="B18" s="24" t="s">
        <v>66</v>
      </c>
      <c r="C18" s="46" t="s">
        <v>70</v>
      </c>
      <c r="D18" s="41" t="s">
        <v>9</v>
      </c>
      <c r="E18" s="42">
        <v>2</v>
      </c>
      <c r="F18" s="43"/>
      <c r="G18" s="70">
        <f t="shared" si="0"/>
        <v>0</v>
      </c>
    </row>
    <row r="19" spans="1:7" ht="12.8" customHeight="1" outlineLevel="1">
      <c r="A19" s="68" t="s">
        <v>34</v>
      </c>
      <c r="B19" s="24" t="s">
        <v>66</v>
      </c>
      <c r="C19" s="45" t="s">
        <v>71</v>
      </c>
      <c r="D19" s="37" t="s">
        <v>25</v>
      </c>
      <c r="E19" s="38">
        <v>20</v>
      </c>
      <c r="F19" s="39"/>
      <c r="G19" s="70">
        <f t="shared" si="0"/>
        <v>0</v>
      </c>
    </row>
    <row r="20" spans="1:7" ht="12.8" customHeight="1" outlineLevel="1">
      <c r="A20" s="68" t="s">
        <v>35</v>
      </c>
      <c r="B20" s="24" t="s">
        <v>66</v>
      </c>
      <c r="C20" s="45" t="s">
        <v>72</v>
      </c>
      <c r="D20" s="37" t="s">
        <v>44</v>
      </c>
      <c r="E20" s="38">
        <v>2</v>
      </c>
      <c r="F20" s="39"/>
      <c r="G20" s="70">
        <f t="shared" si="0"/>
        <v>0</v>
      </c>
    </row>
    <row r="21" spans="1:7" ht="24.9" outlineLevel="1">
      <c r="A21" s="68" t="s">
        <v>36</v>
      </c>
      <c r="B21" s="24" t="s">
        <v>66</v>
      </c>
      <c r="C21" s="45" t="s">
        <v>73</v>
      </c>
      <c r="D21" s="37" t="s">
        <v>9</v>
      </c>
      <c r="E21" s="38">
        <v>5</v>
      </c>
      <c r="F21" s="39"/>
      <c r="G21" s="70">
        <f t="shared" si="0"/>
        <v>0</v>
      </c>
    </row>
    <row r="22" spans="1:7" ht="12.8" customHeight="1" outlineLevel="1">
      <c r="A22" s="68" t="s">
        <v>37</v>
      </c>
      <c r="B22" s="24" t="s">
        <v>66</v>
      </c>
      <c r="C22" s="45" t="s">
        <v>74</v>
      </c>
      <c r="D22" s="37" t="s">
        <v>75</v>
      </c>
      <c r="E22" s="38">
        <v>1</v>
      </c>
      <c r="F22" s="39"/>
      <c r="G22" s="70">
        <f t="shared" si="0"/>
        <v>0</v>
      </c>
    </row>
    <row r="23" spans="1:7" ht="12.8" customHeight="1" outlineLevel="1">
      <c r="A23" s="68" t="s">
        <v>38</v>
      </c>
      <c r="B23" s="24" t="s">
        <v>66</v>
      </c>
      <c r="C23" s="45" t="s">
        <v>76</v>
      </c>
      <c r="D23" s="37" t="s">
        <v>44</v>
      </c>
      <c r="E23" s="38">
        <v>1</v>
      </c>
      <c r="F23" s="39"/>
      <c r="G23" s="70">
        <f t="shared" si="0"/>
        <v>0</v>
      </c>
    </row>
    <row r="24" spans="1:7" ht="12.8" customHeight="1" outlineLevel="1">
      <c r="A24" s="68" t="s">
        <v>39</v>
      </c>
      <c r="B24" s="24" t="s">
        <v>66</v>
      </c>
      <c r="C24" s="45" t="s">
        <v>77</v>
      </c>
      <c r="D24" s="37" t="s">
        <v>9</v>
      </c>
      <c r="E24" s="38">
        <v>5</v>
      </c>
      <c r="F24" s="39"/>
      <c r="G24" s="70">
        <f t="shared" si="0"/>
        <v>0</v>
      </c>
    </row>
    <row r="25" spans="1:7" ht="12.8" customHeight="1" outlineLevel="1">
      <c r="A25" s="68" t="s">
        <v>40</v>
      </c>
      <c r="B25" s="24" t="s">
        <v>78</v>
      </c>
      <c r="C25" s="45" t="s">
        <v>79</v>
      </c>
      <c r="D25" s="37" t="s">
        <v>9</v>
      </c>
      <c r="E25" s="38">
        <v>5</v>
      </c>
      <c r="F25" s="39"/>
      <c r="G25" s="70">
        <f t="shared" si="0"/>
        <v>0</v>
      </c>
    </row>
    <row r="26" spans="1:7" ht="12.8" customHeight="1">
      <c r="A26" s="68" t="s">
        <v>41</v>
      </c>
      <c r="B26" s="24" t="s">
        <v>78</v>
      </c>
      <c r="C26" s="45" t="s">
        <v>80</v>
      </c>
      <c r="D26" s="37" t="s">
        <v>44</v>
      </c>
      <c r="E26" s="38">
        <v>5</v>
      </c>
      <c r="F26" s="39"/>
      <c r="G26" s="70">
        <f t="shared" si="0"/>
        <v>0</v>
      </c>
    </row>
    <row r="27" spans="1:7" ht="12.8" customHeight="1">
      <c r="A27" s="68" t="s">
        <v>42</v>
      </c>
      <c r="B27" s="24" t="s">
        <v>78</v>
      </c>
      <c r="C27" s="46" t="s">
        <v>81</v>
      </c>
      <c r="D27" s="41" t="s">
        <v>9</v>
      </c>
      <c r="E27" s="42">
        <v>5</v>
      </c>
      <c r="F27" s="43"/>
      <c r="G27" s="70">
        <f t="shared" si="0"/>
        <v>0</v>
      </c>
    </row>
    <row r="28" spans="1:7" ht="12.8" customHeight="1">
      <c r="A28" s="68" t="s">
        <v>45</v>
      </c>
      <c r="B28" s="24" t="s">
        <v>78</v>
      </c>
      <c r="C28" s="46" t="s">
        <v>82</v>
      </c>
      <c r="D28" s="41" t="s">
        <v>9</v>
      </c>
      <c r="E28" s="42">
        <v>1</v>
      </c>
      <c r="F28" s="43"/>
      <c r="G28" s="70">
        <f t="shared" si="0"/>
        <v>0</v>
      </c>
    </row>
    <row r="29" spans="1:7" ht="12.8" customHeight="1">
      <c r="A29" s="68" t="s">
        <v>46</v>
      </c>
      <c r="B29" s="24" t="s">
        <v>78</v>
      </c>
      <c r="C29" s="46" t="s">
        <v>83</v>
      </c>
      <c r="D29" s="41" t="s">
        <v>9</v>
      </c>
      <c r="E29" s="42">
        <v>1</v>
      </c>
      <c r="F29" s="43"/>
      <c r="G29" s="70">
        <f t="shared" si="0"/>
        <v>0</v>
      </c>
    </row>
    <row r="30" spans="1:7" ht="12.8" customHeight="1">
      <c r="A30" s="68" t="s">
        <v>47</v>
      </c>
      <c r="B30" s="24" t="s">
        <v>78</v>
      </c>
      <c r="C30" s="46" t="s">
        <v>84</v>
      </c>
      <c r="D30" s="41" t="s">
        <v>9</v>
      </c>
      <c r="E30" s="42">
        <v>1</v>
      </c>
      <c r="F30" s="43"/>
      <c r="G30" s="70">
        <f t="shared" si="0"/>
        <v>0</v>
      </c>
    </row>
    <row r="31" spans="1:7" ht="12.8" customHeight="1">
      <c r="A31" s="68" t="s">
        <v>48</v>
      </c>
      <c r="B31" s="24" t="s">
        <v>78</v>
      </c>
      <c r="C31" s="46" t="s">
        <v>85</v>
      </c>
      <c r="D31" s="41" t="s">
        <v>9</v>
      </c>
      <c r="E31" s="42">
        <v>7</v>
      </c>
      <c r="F31" s="43"/>
      <c r="G31" s="70">
        <f t="shared" si="0"/>
        <v>0</v>
      </c>
    </row>
    <row r="32" spans="1:7" ht="12.8" customHeight="1">
      <c r="A32" s="68" t="s">
        <v>49</v>
      </c>
      <c r="B32" s="24" t="s">
        <v>78</v>
      </c>
      <c r="C32" s="46" t="s">
        <v>86</v>
      </c>
      <c r="D32" s="41" t="s">
        <v>9</v>
      </c>
      <c r="E32" s="42">
        <v>1</v>
      </c>
      <c r="F32" s="43"/>
      <c r="G32" s="70">
        <f t="shared" si="0"/>
        <v>0</v>
      </c>
    </row>
    <row r="33" spans="1:7" ht="12.8" customHeight="1">
      <c r="A33" s="68" t="s">
        <v>50</v>
      </c>
      <c r="B33" s="24" t="s">
        <v>78</v>
      </c>
      <c r="C33" s="46" t="s">
        <v>87</v>
      </c>
      <c r="D33" s="41" t="s">
        <v>44</v>
      </c>
      <c r="E33" s="42">
        <v>1</v>
      </c>
      <c r="F33" s="43"/>
      <c r="G33" s="70">
        <f t="shared" si="0"/>
        <v>0</v>
      </c>
    </row>
    <row r="34" spans="1:7" ht="12.8" customHeight="1">
      <c r="A34" s="68" t="s">
        <v>51</v>
      </c>
      <c r="B34" s="24" t="s">
        <v>78</v>
      </c>
      <c r="C34" s="46" t="s">
        <v>88</v>
      </c>
      <c r="D34" s="41" t="s">
        <v>25</v>
      </c>
      <c r="E34" s="42">
        <v>72</v>
      </c>
      <c r="F34" s="43"/>
      <c r="G34" s="70">
        <f t="shared" si="0"/>
        <v>0</v>
      </c>
    </row>
    <row r="35" spans="1:7" ht="12.8" customHeight="1">
      <c r="A35" s="68" t="s">
        <v>89</v>
      </c>
      <c r="B35" s="24" t="s">
        <v>90</v>
      </c>
      <c r="C35" s="46" t="s">
        <v>91</v>
      </c>
      <c r="D35" s="41" t="s">
        <v>25</v>
      </c>
      <c r="E35" s="42">
        <v>72</v>
      </c>
      <c r="F35" s="43"/>
      <c r="G35" s="70">
        <f t="shared" si="0"/>
        <v>0</v>
      </c>
    </row>
    <row r="36" spans="1:7" ht="12.8" customHeight="1">
      <c r="A36" s="68" t="s">
        <v>92</v>
      </c>
      <c r="B36" s="24" t="s">
        <v>62</v>
      </c>
      <c r="C36" s="46" t="s">
        <v>93</v>
      </c>
      <c r="D36" s="41" t="s">
        <v>9</v>
      </c>
      <c r="E36" s="42">
        <v>57</v>
      </c>
      <c r="F36" s="43"/>
      <c r="G36" s="70">
        <f t="shared" si="0"/>
        <v>0</v>
      </c>
    </row>
    <row r="37" spans="1:7" ht="12.8" customHeight="1">
      <c r="A37" s="68" t="s">
        <v>94</v>
      </c>
      <c r="B37" s="24" t="s">
        <v>62</v>
      </c>
      <c r="C37" s="46" t="s">
        <v>95</v>
      </c>
      <c r="D37" s="41" t="s">
        <v>9</v>
      </c>
      <c r="E37" s="42">
        <v>57</v>
      </c>
      <c r="F37" s="43"/>
      <c r="G37" s="70">
        <f t="shared" si="0"/>
        <v>0</v>
      </c>
    </row>
    <row r="38" spans="1:7" ht="12.8" customHeight="1">
      <c r="A38" s="68" t="s">
        <v>96</v>
      </c>
      <c r="B38" s="24" t="s">
        <v>62</v>
      </c>
      <c r="C38" s="46" t="s">
        <v>97</v>
      </c>
      <c r="D38" s="41" t="s">
        <v>9</v>
      </c>
      <c r="E38" s="42">
        <v>114</v>
      </c>
      <c r="F38" s="43"/>
      <c r="G38" s="70">
        <f t="shared" si="0"/>
        <v>0</v>
      </c>
    </row>
    <row r="39" spans="1:7" ht="12.8" customHeight="1">
      <c r="A39" s="68" t="s">
        <v>98</v>
      </c>
      <c r="B39" s="24" t="s">
        <v>62</v>
      </c>
      <c r="C39" s="46" t="s">
        <v>99</v>
      </c>
      <c r="D39" s="41" t="s">
        <v>9</v>
      </c>
      <c r="E39" s="42">
        <v>52</v>
      </c>
      <c r="F39" s="43"/>
      <c r="G39" s="70">
        <f t="shared" si="0"/>
        <v>0</v>
      </c>
    </row>
    <row r="40" spans="1:7" ht="12.8" customHeight="1">
      <c r="A40" s="68" t="s">
        <v>100</v>
      </c>
      <c r="B40" s="24" t="s">
        <v>62</v>
      </c>
      <c r="C40" s="46" t="s">
        <v>101</v>
      </c>
      <c r="D40" s="41" t="s">
        <v>9</v>
      </c>
      <c r="E40" s="42">
        <v>57</v>
      </c>
      <c r="F40" s="43"/>
      <c r="G40" s="70">
        <f t="shared" si="0"/>
        <v>0</v>
      </c>
    </row>
    <row r="41" spans="1:7" ht="12.8" customHeight="1">
      <c r="A41" s="68" t="s">
        <v>102</v>
      </c>
      <c r="B41" s="24" t="s">
        <v>103</v>
      </c>
      <c r="C41" s="45" t="s">
        <v>104</v>
      </c>
      <c r="D41" s="37" t="s">
        <v>44</v>
      </c>
      <c r="E41" s="38">
        <v>52</v>
      </c>
      <c r="F41" s="39"/>
      <c r="G41" s="70">
        <f t="shared" si="0"/>
        <v>0</v>
      </c>
    </row>
    <row r="42" spans="1:7" ht="12.8" customHeight="1">
      <c r="A42" s="68" t="s">
        <v>105</v>
      </c>
      <c r="B42" s="24" t="s">
        <v>62</v>
      </c>
      <c r="C42" s="46" t="s">
        <v>106</v>
      </c>
      <c r="D42" s="41" t="s">
        <v>75</v>
      </c>
      <c r="E42" s="42">
        <v>1</v>
      </c>
      <c r="F42" s="43"/>
      <c r="G42" s="70">
        <f t="shared" si="0"/>
        <v>0</v>
      </c>
    </row>
    <row r="43" spans="1:7" ht="12.8" customHeight="1">
      <c r="A43" s="68" t="s">
        <v>52</v>
      </c>
      <c r="B43" s="24" t="s">
        <v>62</v>
      </c>
      <c r="C43" s="46" t="s">
        <v>107</v>
      </c>
      <c r="D43" s="41" t="s">
        <v>75</v>
      </c>
      <c r="E43" s="42">
        <v>1</v>
      </c>
      <c r="F43" s="43"/>
      <c r="G43" s="70">
        <f t="shared" si="0"/>
        <v>0</v>
      </c>
    </row>
    <row r="44" spans="1:7" ht="12.8" customHeight="1">
      <c r="B44" s="26" t="s">
        <v>108</v>
      </c>
      <c r="C44" s="48" t="s">
        <v>109</v>
      </c>
      <c r="D44" s="37"/>
      <c r="E44" s="38"/>
      <c r="F44" s="39"/>
      <c r="G44" s="70"/>
    </row>
    <row r="45" spans="1:7" ht="12.8" customHeight="1">
      <c r="A45" s="68" t="s">
        <v>8</v>
      </c>
      <c r="B45" s="24" t="s">
        <v>110</v>
      </c>
      <c r="C45" s="45" t="s">
        <v>111</v>
      </c>
      <c r="D45" s="37" t="s">
        <v>112</v>
      </c>
      <c r="E45" s="38">
        <v>54</v>
      </c>
      <c r="F45" s="39"/>
      <c r="G45" s="70">
        <f t="shared" si="0"/>
        <v>0</v>
      </c>
    </row>
    <row r="46" spans="1:7" ht="12.8" customHeight="1">
      <c r="A46" s="68" t="s">
        <v>10</v>
      </c>
      <c r="B46" s="24" t="s">
        <v>113</v>
      </c>
      <c r="C46" s="45" t="s">
        <v>114</v>
      </c>
      <c r="D46" s="37" t="s">
        <v>112</v>
      </c>
      <c r="E46" s="38">
        <v>4</v>
      </c>
      <c r="F46" s="39"/>
      <c r="G46" s="70">
        <f t="shared" si="0"/>
        <v>0</v>
      </c>
    </row>
    <row r="47" spans="1:7" ht="12.8" customHeight="1">
      <c r="A47" s="68" t="s">
        <v>11</v>
      </c>
      <c r="B47" s="24" t="s">
        <v>115</v>
      </c>
      <c r="C47" s="45" t="s">
        <v>116</v>
      </c>
      <c r="D47" s="37" t="s">
        <v>9</v>
      </c>
      <c r="E47" s="38">
        <v>58</v>
      </c>
      <c r="F47" s="39"/>
      <c r="G47" s="70">
        <f t="shared" si="0"/>
        <v>0</v>
      </c>
    </row>
    <row r="48" spans="1:7" ht="12.8" customHeight="1">
      <c r="A48" s="68" t="s">
        <v>12</v>
      </c>
      <c r="B48" s="24" t="s">
        <v>117</v>
      </c>
      <c r="C48" s="45" t="s">
        <v>118</v>
      </c>
      <c r="D48" s="37" t="s">
        <v>119</v>
      </c>
      <c r="E48" s="38">
        <v>1</v>
      </c>
      <c r="F48" s="39"/>
      <c r="G48" s="70">
        <f t="shared" si="0"/>
        <v>0</v>
      </c>
    </row>
    <row r="49" spans="1:7" ht="12.8" customHeight="1">
      <c r="A49" s="68" t="s">
        <v>15</v>
      </c>
      <c r="B49" s="24" t="s">
        <v>120</v>
      </c>
      <c r="C49" s="45" t="s">
        <v>121</v>
      </c>
      <c r="D49" s="37" t="s">
        <v>119</v>
      </c>
      <c r="E49" s="38">
        <v>9</v>
      </c>
      <c r="F49" s="39"/>
      <c r="G49" s="70">
        <f t="shared" si="0"/>
        <v>0</v>
      </c>
    </row>
    <row r="50" spans="1:7" ht="12.8" customHeight="1">
      <c r="A50" s="68" t="s">
        <v>16</v>
      </c>
      <c r="B50" s="24" t="s">
        <v>122</v>
      </c>
      <c r="C50" s="45" t="s">
        <v>123</v>
      </c>
      <c r="D50" s="37" t="s">
        <v>119</v>
      </c>
      <c r="E50" s="38">
        <v>17</v>
      </c>
      <c r="F50" s="39"/>
      <c r="G50" s="70">
        <f t="shared" si="0"/>
        <v>0</v>
      </c>
    </row>
    <row r="51" spans="1:7" ht="12.8" customHeight="1">
      <c r="A51" s="68" t="s">
        <v>17</v>
      </c>
      <c r="B51" s="24" t="s">
        <v>124</v>
      </c>
      <c r="C51" s="45" t="s">
        <v>125</v>
      </c>
      <c r="D51" s="37" t="s">
        <v>119</v>
      </c>
      <c r="E51" s="38">
        <v>2</v>
      </c>
      <c r="F51" s="39"/>
      <c r="G51" s="70">
        <f t="shared" si="0"/>
        <v>0</v>
      </c>
    </row>
    <row r="52" spans="1:7" ht="12.8" customHeight="1">
      <c r="A52" s="68" t="s">
        <v>19</v>
      </c>
      <c r="B52" s="24" t="s">
        <v>126</v>
      </c>
      <c r="C52" s="45" t="s">
        <v>127</v>
      </c>
      <c r="D52" s="37" t="s">
        <v>119</v>
      </c>
      <c r="E52" s="38">
        <v>8</v>
      </c>
      <c r="F52" s="39"/>
      <c r="G52" s="70">
        <f t="shared" si="0"/>
        <v>0</v>
      </c>
    </row>
    <row r="53" spans="1:7" ht="12.8" customHeight="1">
      <c r="A53" s="68" t="s">
        <v>20</v>
      </c>
      <c r="B53" s="24" t="s">
        <v>128</v>
      </c>
      <c r="C53" s="45" t="s">
        <v>129</v>
      </c>
      <c r="D53" s="37" t="s">
        <v>119</v>
      </c>
      <c r="E53" s="38">
        <v>13</v>
      </c>
      <c r="F53" s="39"/>
      <c r="G53" s="70">
        <f t="shared" si="0"/>
        <v>0</v>
      </c>
    </row>
    <row r="54" spans="1:7" ht="12.8" customHeight="1">
      <c r="A54" s="68" t="s">
        <v>21</v>
      </c>
      <c r="B54" s="24" t="s">
        <v>130</v>
      </c>
      <c r="C54" s="45" t="s">
        <v>131</v>
      </c>
      <c r="D54" s="37" t="s">
        <v>119</v>
      </c>
      <c r="E54" s="38">
        <v>2</v>
      </c>
      <c r="F54" s="39"/>
      <c r="G54" s="70">
        <f t="shared" si="0"/>
        <v>0</v>
      </c>
    </row>
    <row r="55" spans="1:7" ht="12.8" customHeight="1">
      <c r="A55" s="68" t="s">
        <v>32</v>
      </c>
      <c r="B55" s="24" t="s">
        <v>132</v>
      </c>
      <c r="C55" s="45" t="s">
        <v>133</v>
      </c>
      <c r="D55" s="37" t="s">
        <v>119</v>
      </c>
      <c r="E55" s="38">
        <v>1</v>
      </c>
      <c r="F55" s="39"/>
      <c r="G55" s="70">
        <f t="shared" si="0"/>
        <v>0</v>
      </c>
    </row>
    <row r="56" spans="1:7" ht="12.8" customHeight="1">
      <c r="A56" s="68" t="s">
        <v>33</v>
      </c>
      <c r="B56" s="24" t="s">
        <v>134</v>
      </c>
      <c r="C56" s="45" t="s">
        <v>135</v>
      </c>
      <c r="D56" s="37" t="s">
        <v>119</v>
      </c>
      <c r="E56" s="38">
        <v>1</v>
      </c>
      <c r="F56" s="39"/>
      <c r="G56" s="70">
        <f t="shared" si="0"/>
        <v>0</v>
      </c>
    </row>
    <row r="57" spans="1:7" ht="12.8" customHeight="1">
      <c r="A57" s="68" t="s">
        <v>34</v>
      </c>
      <c r="B57" s="24" t="s">
        <v>136</v>
      </c>
      <c r="C57" s="45" t="s">
        <v>137</v>
      </c>
      <c r="D57" s="37" t="s">
        <v>119</v>
      </c>
      <c r="E57" s="38">
        <v>3</v>
      </c>
      <c r="F57" s="39"/>
      <c r="G57" s="70">
        <f t="shared" si="0"/>
        <v>0</v>
      </c>
    </row>
    <row r="58" spans="1:7" ht="12.8" customHeight="1">
      <c r="A58" s="68" t="s">
        <v>35</v>
      </c>
      <c r="B58" s="24" t="s">
        <v>138</v>
      </c>
      <c r="C58" s="45" t="s">
        <v>139</v>
      </c>
      <c r="D58" s="37" t="s">
        <v>119</v>
      </c>
      <c r="E58" s="38">
        <v>1</v>
      </c>
      <c r="F58" s="39"/>
      <c r="G58" s="70">
        <f t="shared" si="0"/>
        <v>0</v>
      </c>
    </row>
    <row r="59" spans="1:7" ht="12.8" customHeight="1">
      <c r="A59" s="68" t="s">
        <v>36</v>
      </c>
      <c r="B59" s="24" t="s">
        <v>140</v>
      </c>
      <c r="C59" s="45" t="s">
        <v>141</v>
      </c>
      <c r="D59" s="37" t="s">
        <v>142</v>
      </c>
      <c r="E59" s="38">
        <v>1.25</v>
      </c>
      <c r="F59" s="39"/>
      <c r="G59" s="70">
        <f t="shared" si="0"/>
        <v>0</v>
      </c>
    </row>
    <row r="60" spans="1:7" ht="12.8" customHeight="1">
      <c r="A60" s="8"/>
      <c r="B60" s="26" t="s">
        <v>143</v>
      </c>
      <c r="C60" s="49" t="s">
        <v>144</v>
      </c>
      <c r="E60" s="25"/>
      <c r="F60" s="29"/>
      <c r="G60" s="70"/>
    </row>
    <row r="61" spans="1:7" ht="12.8" customHeight="1">
      <c r="A61" s="68" t="s">
        <v>8</v>
      </c>
      <c r="B61" s="24" t="s">
        <v>145</v>
      </c>
      <c r="C61" s="71" t="s">
        <v>146</v>
      </c>
      <c r="D61" s="68" t="s">
        <v>44</v>
      </c>
      <c r="E61" s="25">
        <v>1</v>
      </c>
      <c r="G61" s="70">
        <f t="shared" si="0"/>
        <v>0</v>
      </c>
    </row>
    <row r="62" spans="1:7" ht="12.8" customHeight="1">
      <c r="A62" s="68" t="s">
        <v>10</v>
      </c>
      <c r="B62" s="24" t="s">
        <v>147</v>
      </c>
      <c r="C62" s="71" t="s">
        <v>148</v>
      </c>
      <c r="D62" s="68" t="s">
        <v>28</v>
      </c>
      <c r="E62" s="25">
        <v>24</v>
      </c>
      <c r="G62" s="70">
        <f t="shared" si="0"/>
        <v>0</v>
      </c>
    </row>
    <row r="63" spans="1:7" ht="12.8" customHeight="1" outlineLevel="1">
      <c r="A63" s="68" t="s">
        <v>11</v>
      </c>
      <c r="B63" s="24" t="s">
        <v>149</v>
      </c>
      <c r="C63" s="71" t="s">
        <v>150</v>
      </c>
      <c r="D63" s="68" t="s">
        <v>28</v>
      </c>
      <c r="E63" s="25">
        <v>12</v>
      </c>
      <c r="G63" s="70">
        <f t="shared" si="0"/>
        <v>0</v>
      </c>
    </row>
    <row r="64" spans="1:7" ht="12.8" customHeight="1" outlineLevel="1">
      <c r="A64" s="68" t="s">
        <v>12</v>
      </c>
      <c r="B64" s="24" t="s">
        <v>151</v>
      </c>
      <c r="C64" s="71" t="s">
        <v>152</v>
      </c>
      <c r="D64" s="68" t="s">
        <v>44</v>
      </c>
      <c r="E64" s="25">
        <v>1</v>
      </c>
      <c r="G64" s="70">
        <f t="shared" si="0"/>
        <v>0</v>
      </c>
    </row>
    <row r="65" spans="1:7" ht="12.8" customHeight="1" outlineLevel="1">
      <c r="A65" s="68" t="s">
        <v>15</v>
      </c>
      <c r="B65" s="24" t="s">
        <v>153</v>
      </c>
      <c r="C65" s="71" t="s">
        <v>154</v>
      </c>
      <c r="D65" s="68" t="s">
        <v>28</v>
      </c>
      <c r="E65" s="25">
        <v>12</v>
      </c>
      <c r="G65" s="70">
        <f t="shared" si="0"/>
        <v>0</v>
      </c>
    </row>
    <row r="66" spans="1:7" ht="12.8" customHeight="1">
      <c r="A66" s="68" t="s">
        <v>16</v>
      </c>
      <c r="B66" s="24" t="s">
        <v>62</v>
      </c>
      <c r="C66" s="45" t="s">
        <v>155</v>
      </c>
      <c r="D66" s="37" t="s">
        <v>25</v>
      </c>
      <c r="E66" s="38">
        <v>22</v>
      </c>
      <c r="F66" s="39"/>
      <c r="G66" s="70">
        <f t="shared" si="0"/>
        <v>0</v>
      </c>
    </row>
    <row r="67" spans="1:7" s="30" customFormat="1" ht="12.8" customHeight="1">
      <c r="A67" s="68" t="s">
        <v>17</v>
      </c>
      <c r="B67" s="24" t="s">
        <v>156</v>
      </c>
      <c r="C67" s="45" t="s">
        <v>157</v>
      </c>
      <c r="D67" s="37" t="s">
        <v>44</v>
      </c>
      <c r="E67" s="38">
        <v>5</v>
      </c>
      <c r="F67" s="39"/>
      <c r="G67" s="70">
        <f t="shared" si="0"/>
        <v>0</v>
      </c>
    </row>
    <row r="68" spans="1:7" s="30" customFormat="1" ht="12.8" customHeight="1">
      <c r="A68" s="68" t="s">
        <v>19</v>
      </c>
      <c r="B68" s="24" t="s">
        <v>62</v>
      </c>
      <c r="C68" s="45" t="s">
        <v>158</v>
      </c>
      <c r="D68" s="37" t="s">
        <v>44</v>
      </c>
      <c r="E68" s="38">
        <v>1</v>
      </c>
      <c r="F68" s="39"/>
      <c r="G68" s="70">
        <f t="shared" si="0"/>
        <v>0</v>
      </c>
    </row>
    <row r="69" spans="1:7" s="30" customFormat="1" ht="12.8" customHeight="1">
      <c r="A69" s="68" t="s">
        <v>32</v>
      </c>
      <c r="B69" s="24" t="s">
        <v>62</v>
      </c>
      <c r="C69" s="45" t="s">
        <v>159</v>
      </c>
      <c r="D69" s="37" t="s">
        <v>25</v>
      </c>
      <c r="E69" s="38">
        <v>72</v>
      </c>
      <c r="F69" s="39"/>
      <c r="G69" s="70">
        <f t="shared" ref="G69:G76" si="1">E69*F69</f>
        <v>0</v>
      </c>
    </row>
    <row r="70" spans="1:7" s="30" customFormat="1" ht="12.45">
      <c r="A70" s="68" t="s">
        <v>33</v>
      </c>
      <c r="B70" s="24" t="s">
        <v>62</v>
      </c>
      <c r="C70" s="45" t="s">
        <v>160</v>
      </c>
      <c r="D70" s="37" t="s">
        <v>9</v>
      </c>
      <c r="E70" s="38">
        <v>16</v>
      </c>
      <c r="F70" s="39"/>
      <c r="G70" s="70">
        <f t="shared" si="1"/>
        <v>0</v>
      </c>
    </row>
    <row r="71" spans="1:7" s="30" customFormat="1" ht="12.8" customHeight="1">
      <c r="A71" s="68" t="s">
        <v>34</v>
      </c>
      <c r="B71" s="24" t="s">
        <v>62</v>
      </c>
      <c r="C71" s="45" t="s">
        <v>161</v>
      </c>
      <c r="D71" s="37" t="s">
        <v>25</v>
      </c>
      <c r="E71" s="38">
        <v>592</v>
      </c>
      <c r="F71" s="39"/>
      <c r="G71" s="70">
        <f t="shared" si="1"/>
        <v>0</v>
      </c>
    </row>
    <row r="72" spans="1:7" s="30" customFormat="1" ht="12.8" customHeight="1">
      <c r="A72" s="68" t="s">
        <v>35</v>
      </c>
      <c r="B72" s="24" t="s">
        <v>62</v>
      </c>
      <c r="C72" s="45" t="s">
        <v>162</v>
      </c>
      <c r="D72" s="37" t="s">
        <v>25</v>
      </c>
      <c r="E72" s="38">
        <v>60</v>
      </c>
      <c r="F72" s="39"/>
      <c r="G72" s="70">
        <f t="shared" si="1"/>
        <v>0</v>
      </c>
    </row>
    <row r="73" spans="1:7" s="30" customFormat="1" ht="12.8" customHeight="1">
      <c r="A73" s="68" t="s">
        <v>36</v>
      </c>
      <c r="B73" s="24" t="s">
        <v>156</v>
      </c>
      <c r="C73" s="45" t="s">
        <v>163</v>
      </c>
      <c r="D73" s="37" t="s">
        <v>9</v>
      </c>
      <c r="E73" s="38">
        <v>2</v>
      </c>
      <c r="F73" s="39"/>
      <c r="G73" s="70">
        <f t="shared" si="1"/>
        <v>0</v>
      </c>
    </row>
    <row r="74" spans="1:7" s="30" customFormat="1" ht="12.8" customHeight="1">
      <c r="A74" s="68" t="s">
        <v>37</v>
      </c>
      <c r="B74" s="24" t="s">
        <v>156</v>
      </c>
      <c r="C74" s="45" t="s">
        <v>164</v>
      </c>
      <c r="D74" s="37" t="s">
        <v>9</v>
      </c>
      <c r="E74" s="38">
        <v>2</v>
      </c>
      <c r="F74" s="39"/>
      <c r="G74" s="70">
        <f t="shared" si="1"/>
        <v>0</v>
      </c>
    </row>
    <row r="75" spans="1:7" s="30" customFormat="1" ht="12.8" customHeight="1">
      <c r="A75" s="68" t="s">
        <v>38</v>
      </c>
      <c r="B75" s="24" t="s">
        <v>62</v>
      </c>
      <c r="C75" s="45" t="s">
        <v>165</v>
      </c>
      <c r="D75" s="37" t="s">
        <v>75</v>
      </c>
      <c r="E75" s="38">
        <v>5</v>
      </c>
      <c r="F75" s="39"/>
      <c r="G75" s="70">
        <f t="shared" si="1"/>
        <v>0</v>
      </c>
    </row>
    <row r="76" spans="1:7" s="30" customFormat="1" ht="12.8" customHeight="1">
      <c r="A76" s="68" t="s">
        <v>39</v>
      </c>
      <c r="B76" s="40" t="s">
        <v>166</v>
      </c>
      <c r="C76" s="45" t="s">
        <v>167</v>
      </c>
      <c r="D76" s="37" t="s">
        <v>28</v>
      </c>
      <c r="E76" s="38">
        <v>80</v>
      </c>
      <c r="F76" s="39"/>
      <c r="G76" s="70">
        <f t="shared" si="1"/>
        <v>0</v>
      </c>
    </row>
    <row r="77" spans="1:7" s="30" customFormat="1" ht="12.8" customHeight="1">
      <c r="A77" s="68" t="s">
        <v>40</v>
      </c>
      <c r="B77" s="40" t="s">
        <v>166</v>
      </c>
      <c r="C77" s="45" t="s">
        <v>168</v>
      </c>
      <c r="D77" s="37" t="s">
        <v>44</v>
      </c>
      <c r="E77" s="38">
        <v>1</v>
      </c>
      <c r="F77" s="39"/>
      <c r="G77" s="70">
        <v>0</v>
      </c>
    </row>
    <row r="78" spans="1:7" s="30" customFormat="1" ht="12.8" customHeight="1">
      <c r="A78" s="68"/>
      <c r="B78" s="44" t="s">
        <v>169</v>
      </c>
      <c r="C78" s="48" t="s">
        <v>170</v>
      </c>
      <c r="D78" s="37"/>
      <c r="E78" s="38"/>
      <c r="F78" s="39"/>
      <c r="G78" s="70"/>
    </row>
    <row r="79" spans="1:7" s="30" customFormat="1" ht="12.8" customHeight="1">
      <c r="A79" s="68" t="s">
        <v>8</v>
      </c>
      <c r="B79" s="40" t="s">
        <v>171</v>
      </c>
      <c r="C79" s="45" t="s">
        <v>172</v>
      </c>
      <c r="D79" s="37" t="s">
        <v>44</v>
      </c>
      <c r="E79" s="38">
        <v>1</v>
      </c>
      <c r="F79" s="39"/>
      <c r="G79" s="70">
        <f>E79*F79</f>
        <v>0</v>
      </c>
    </row>
    <row r="80" spans="1:7" s="7" customFormat="1" ht="12.8" customHeight="1">
      <c r="A80" s="31" t="s">
        <v>23</v>
      </c>
      <c r="B80" s="13"/>
      <c r="C80" s="32"/>
      <c r="D80" s="68"/>
      <c r="E80" s="14"/>
      <c r="F80" s="15"/>
      <c r="G80" s="51"/>
    </row>
    <row r="81" spans="1:7" s="7" customFormat="1" ht="12.8" customHeight="1">
      <c r="A81" s="63" t="s">
        <v>173</v>
      </c>
      <c r="B81" s="33"/>
      <c r="C81" s="6"/>
      <c r="D81" s="34"/>
      <c r="E81" s="34"/>
      <c r="F81" s="15"/>
      <c r="G81" s="51">
        <f>SUM(G7:G79)</f>
        <v>0</v>
      </c>
    </row>
    <row r="82" spans="1:7" s="7" customFormat="1" ht="12.8" customHeight="1">
      <c r="A82" s="63" t="s">
        <v>29</v>
      </c>
      <c r="B82" s="33"/>
      <c r="C82" s="6"/>
      <c r="D82" s="34"/>
      <c r="E82" s="34"/>
      <c r="F82" s="15"/>
      <c r="G82" s="51"/>
    </row>
    <row r="83" spans="1:7" s="7" customFormat="1" ht="12.8" customHeight="1">
      <c r="A83" s="63" t="s">
        <v>30</v>
      </c>
      <c r="B83" s="33"/>
      <c r="C83" s="6"/>
      <c r="D83" s="34"/>
      <c r="E83" s="34"/>
      <c r="F83" s="15"/>
      <c r="G83" s="51"/>
    </row>
    <row r="84" spans="1:7" s="3" customFormat="1" ht="12.8" customHeight="1">
      <c r="A84" s="53" t="s">
        <v>13</v>
      </c>
      <c r="B84" s="13"/>
      <c r="C84" s="16"/>
      <c r="D84" s="14"/>
      <c r="E84" s="14"/>
      <c r="F84" s="35"/>
      <c r="G84" s="52">
        <f>SUM(G81:G83)</f>
        <v>0</v>
      </c>
    </row>
    <row r="264" spans="1:6" ht="12.8" customHeight="1">
      <c r="A264" s="65"/>
      <c r="B264" s="65"/>
      <c r="C264" s="36"/>
      <c r="D264" s="36"/>
      <c r="E264" s="65"/>
      <c r="F264" s="65"/>
    </row>
    <row r="265" spans="1:6" ht="12.8" customHeight="1">
      <c r="A265" s="65"/>
      <c r="B265" s="65"/>
      <c r="C265" s="36"/>
      <c r="D265" s="36"/>
      <c r="E265" s="65"/>
      <c r="F265" s="65"/>
    </row>
  </sheetData>
  <phoneticPr fontId="17" type="noConversion"/>
  <conditionalFormatting sqref="G373:G396">
    <cfRule type="cellIs" dxfId="2" priority="1" stopIfTrue="1" operator="lessThan">
      <formula>#REF!</formula>
    </cfRule>
  </conditionalFormatting>
  <pageMargins left="0.70866141732283472" right="0.70866141732283472" top="0.78740157480314965" bottom="0.78740157480314965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4"/>
  <sheetViews>
    <sheetView workbookViewId="0">
      <selection activeCell="J167" sqref="J167"/>
    </sheetView>
  </sheetViews>
  <sheetFormatPr defaultRowHeight="12.45"/>
  <cols>
    <col min="1" max="1" width="4.375" style="74" customWidth="1"/>
    <col min="2" max="2" width="11.625" style="74" customWidth="1"/>
    <col min="3" max="3" width="40.375" style="74" customWidth="1"/>
    <col min="4" max="4" width="7.75" style="74" customWidth="1"/>
    <col min="5" max="5" width="8.625" style="77" customWidth="1"/>
    <col min="6" max="6" width="9.875" style="74" customWidth="1"/>
    <col min="7" max="7" width="13.875" style="74" customWidth="1"/>
    <col min="8" max="121" width="9.125" style="74"/>
    <col min="122" max="122" width="4.375" style="74" customWidth="1"/>
    <col min="123" max="123" width="11.625" style="74" customWidth="1"/>
    <col min="124" max="124" width="40.375" style="74" customWidth="1"/>
    <col min="125" max="125" width="5.625" style="74" customWidth="1"/>
    <col min="126" max="126" width="8.625" style="74" customWidth="1"/>
    <col min="127" max="127" width="9.875" style="74" customWidth="1"/>
    <col min="128" max="128" width="13.875" style="74" customWidth="1"/>
    <col min="129" max="132" width="9.125" style="74"/>
    <col min="133" max="133" width="75.375" style="74" customWidth="1"/>
    <col min="134" max="134" width="45.25" style="74" customWidth="1"/>
    <col min="135" max="377" width="9.125" style="74"/>
    <col min="378" max="378" width="4.375" style="74" customWidth="1"/>
    <col min="379" max="379" width="11.625" style="74" customWidth="1"/>
    <col min="380" max="380" width="40.375" style="74" customWidth="1"/>
    <col min="381" max="381" width="5.625" style="74" customWidth="1"/>
    <col min="382" max="382" width="8.625" style="74" customWidth="1"/>
    <col min="383" max="383" width="9.875" style="74" customWidth="1"/>
    <col min="384" max="384" width="13.875" style="74" customWidth="1"/>
    <col min="385" max="388" width="9.125" style="74"/>
    <col min="389" max="389" width="75.375" style="74" customWidth="1"/>
    <col min="390" max="390" width="45.25" style="74" customWidth="1"/>
    <col min="391" max="633" width="9.125" style="74"/>
    <col min="634" max="634" width="4.375" style="74" customWidth="1"/>
    <col min="635" max="635" width="11.625" style="74" customWidth="1"/>
    <col min="636" max="636" width="40.375" style="74" customWidth="1"/>
    <col min="637" max="637" width="5.625" style="74" customWidth="1"/>
    <col min="638" max="638" width="8.625" style="74" customWidth="1"/>
    <col min="639" max="639" width="9.875" style="74" customWidth="1"/>
    <col min="640" max="640" width="13.875" style="74" customWidth="1"/>
    <col min="641" max="644" width="9.125" style="74"/>
    <col min="645" max="645" width="75.375" style="74" customWidth="1"/>
    <col min="646" max="646" width="45.25" style="74" customWidth="1"/>
    <col min="647" max="889" width="9.125" style="74"/>
    <col min="890" max="890" width="4.375" style="74" customWidth="1"/>
    <col min="891" max="891" width="11.625" style="74" customWidth="1"/>
    <col min="892" max="892" width="40.375" style="74" customWidth="1"/>
    <col min="893" max="893" width="5.625" style="74" customWidth="1"/>
    <col min="894" max="894" width="8.625" style="74" customWidth="1"/>
    <col min="895" max="895" width="9.875" style="74" customWidth="1"/>
    <col min="896" max="896" width="13.875" style="74" customWidth="1"/>
    <col min="897" max="900" width="9.125" style="74"/>
    <col min="901" max="901" width="75.375" style="74" customWidth="1"/>
    <col min="902" max="902" width="45.25" style="74" customWidth="1"/>
    <col min="903" max="1145" width="9.125" style="74"/>
    <col min="1146" max="1146" width="4.375" style="74" customWidth="1"/>
    <col min="1147" max="1147" width="11.625" style="74" customWidth="1"/>
    <col min="1148" max="1148" width="40.375" style="74" customWidth="1"/>
    <col min="1149" max="1149" width="5.625" style="74" customWidth="1"/>
    <col min="1150" max="1150" width="8.625" style="74" customWidth="1"/>
    <col min="1151" max="1151" width="9.875" style="74" customWidth="1"/>
    <col min="1152" max="1152" width="13.875" style="74" customWidth="1"/>
    <col min="1153" max="1156" width="9.125" style="74"/>
    <col min="1157" max="1157" width="75.375" style="74" customWidth="1"/>
    <col min="1158" max="1158" width="45.25" style="74" customWidth="1"/>
    <col min="1159" max="1401" width="9.125" style="74"/>
    <col min="1402" max="1402" width="4.375" style="74" customWidth="1"/>
    <col min="1403" max="1403" width="11.625" style="74" customWidth="1"/>
    <col min="1404" max="1404" width="40.375" style="74" customWidth="1"/>
    <col min="1405" max="1405" width="5.625" style="74" customWidth="1"/>
    <col min="1406" max="1406" width="8.625" style="74" customWidth="1"/>
    <col min="1407" max="1407" width="9.875" style="74" customWidth="1"/>
    <col min="1408" max="1408" width="13.875" style="74" customWidth="1"/>
    <col min="1409" max="1412" width="9.125" style="74"/>
    <col min="1413" max="1413" width="75.375" style="74" customWidth="1"/>
    <col min="1414" max="1414" width="45.25" style="74" customWidth="1"/>
    <col min="1415" max="1657" width="9.125" style="74"/>
    <col min="1658" max="1658" width="4.375" style="74" customWidth="1"/>
    <col min="1659" max="1659" width="11.625" style="74" customWidth="1"/>
    <col min="1660" max="1660" width="40.375" style="74" customWidth="1"/>
    <col min="1661" max="1661" width="5.625" style="74" customWidth="1"/>
    <col min="1662" max="1662" width="8.625" style="74" customWidth="1"/>
    <col min="1663" max="1663" width="9.875" style="74" customWidth="1"/>
    <col min="1664" max="1664" width="13.875" style="74" customWidth="1"/>
    <col min="1665" max="1668" width="9.125" style="74"/>
    <col min="1669" max="1669" width="75.375" style="74" customWidth="1"/>
    <col min="1670" max="1670" width="45.25" style="74" customWidth="1"/>
    <col min="1671" max="1913" width="9.125" style="74"/>
    <col min="1914" max="1914" width="4.375" style="74" customWidth="1"/>
    <col min="1915" max="1915" width="11.625" style="74" customWidth="1"/>
    <col min="1916" max="1916" width="40.375" style="74" customWidth="1"/>
    <col min="1917" max="1917" width="5.625" style="74" customWidth="1"/>
    <col min="1918" max="1918" width="8.625" style="74" customWidth="1"/>
    <col min="1919" max="1919" width="9.875" style="74" customWidth="1"/>
    <col min="1920" max="1920" width="13.875" style="74" customWidth="1"/>
    <col min="1921" max="1924" width="9.125" style="74"/>
    <col min="1925" max="1925" width="75.375" style="74" customWidth="1"/>
    <col min="1926" max="1926" width="45.25" style="74" customWidth="1"/>
    <col min="1927" max="2169" width="9.125" style="74"/>
    <col min="2170" max="2170" width="4.375" style="74" customWidth="1"/>
    <col min="2171" max="2171" width="11.625" style="74" customWidth="1"/>
    <col min="2172" max="2172" width="40.375" style="74" customWidth="1"/>
    <col min="2173" max="2173" width="5.625" style="74" customWidth="1"/>
    <col min="2174" max="2174" width="8.625" style="74" customWidth="1"/>
    <col min="2175" max="2175" width="9.875" style="74" customWidth="1"/>
    <col min="2176" max="2176" width="13.875" style="74" customWidth="1"/>
    <col min="2177" max="2180" width="9.125" style="74"/>
    <col min="2181" max="2181" width="75.375" style="74" customWidth="1"/>
    <col min="2182" max="2182" width="45.25" style="74" customWidth="1"/>
    <col min="2183" max="2425" width="9.125" style="74"/>
    <col min="2426" max="2426" width="4.375" style="74" customWidth="1"/>
    <col min="2427" max="2427" width="11.625" style="74" customWidth="1"/>
    <col min="2428" max="2428" width="40.375" style="74" customWidth="1"/>
    <col min="2429" max="2429" width="5.625" style="74" customWidth="1"/>
    <col min="2430" max="2430" width="8.625" style="74" customWidth="1"/>
    <col min="2431" max="2431" width="9.875" style="74" customWidth="1"/>
    <col min="2432" max="2432" width="13.875" style="74" customWidth="1"/>
    <col min="2433" max="2436" width="9.125" style="74"/>
    <col min="2437" max="2437" width="75.375" style="74" customWidth="1"/>
    <col min="2438" max="2438" width="45.25" style="74" customWidth="1"/>
    <col min="2439" max="2681" width="9.125" style="74"/>
    <col min="2682" max="2682" width="4.375" style="74" customWidth="1"/>
    <col min="2683" max="2683" width="11.625" style="74" customWidth="1"/>
    <col min="2684" max="2684" width="40.375" style="74" customWidth="1"/>
    <col min="2685" max="2685" width="5.625" style="74" customWidth="1"/>
    <col min="2686" max="2686" width="8.625" style="74" customWidth="1"/>
    <col min="2687" max="2687" width="9.875" style="74" customWidth="1"/>
    <col min="2688" max="2688" width="13.875" style="74" customWidth="1"/>
    <col min="2689" max="2692" width="9.125" style="74"/>
    <col min="2693" max="2693" width="75.375" style="74" customWidth="1"/>
    <col min="2694" max="2694" width="45.25" style="74" customWidth="1"/>
    <col min="2695" max="2937" width="9.125" style="74"/>
    <col min="2938" max="2938" width="4.375" style="74" customWidth="1"/>
    <col min="2939" max="2939" width="11.625" style="74" customWidth="1"/>
    <col min="2940" max="2940" width="40.375" style="74" customWidth="1"/>
    <col min="2941" max="2941" width="5.625" style="74" customWidth="1"/>
    <col min="2942" max="2942" width="8.625" style="74" customWidth="1"/>
    <col min="2943" max="2943" width="9.875" style="74" customWidth="1"/>
    <col min="2944" max="2944" width="13.875" style="74" customWidth="1"/>
    <col min="2945" max="2948" width="9.125" style="74"/>
    <col min="2949" max="2949" width="75.375" style="74" customWidth="1"/>
    <col min="2950" max="2950" width="45.25" style="74" customWidth="1"/>
    <col min="2951" max="3193" width="9.125" style="74"/>
    <col min="3194" max="3194" width="4.375" style="74" customWidth="1"/>
    <col min="3195" max="3195" width="11.625" style="74" customWidth="1"/>
    <col min="3196" max="3196" width="40.375" style="74" customWidth="1"/>
    <col min="3197" max="3197" width="5.625" style="74" customWidth="1"/>
    <col min="3198" max="3198" width="8.625" style="74" customWidth="1"/>
    <col min="3199" max="3199" width="9.875" style="74" customWidth="1"/>
    <col min="3200" max="3200" width="13.875" style="74" customWidth="1"/>
    <col min="3201" max="3204" width="9.125" style="74"/>
    <col min="3205" max="3205" width="75.375" style="74" customWidth="1"/>
    <col min="3206" max="3206" width="45.25" style="74" customWidth="1"/>
    <col min="3207" max="3449" width="9.125" style="74"/>
    <col min="3450" max="3450" width="4.375" style="74" customWidth="1"/>
    <col min="3451" max="3451" width="11.625" style="74" customWidth="1"/>
    <col min="3452" max="3452" width="40.375" style="74" customWidth="1"/>
    <col min="3453" max="3453" width="5.625" style="74" customWidth="1"/>
    <col min="3454" max="3454" width="8.625" style="74" customWidth="1"/>
    <col min="3455" max="3455" width="9.875" style="74" customWidth="1"/>
    <col min="3456" max="3456" width="13.875" style="74" customWidth="1"/>
    <col min="3457" max="3460" width="9.125" style="74"/>
    <col min="3461" max="3461" width="75.375" style="74" customWidth="1"/>
    <col min="3462" max="3462" width="45.25" style="74" customWidth="1"/>
    <col min="3463" max="3705" width="9.125" style="74"/>
    <col min="3706" max="3706" width="4.375" style="74" customWidth="1"/>
    <col min="3707" max="3707" width="11.625" style="74" customWidth="1"/>
    <col min="3708" max="3708" width="40.375" style="74" customWidth="1"/>
    <col min="3709" max="3709" width="5.625" style="74" customWidth="1"/>
    <col min="3710" max="3710" width="8.625" style="74" customWidth="1"/>
    <col min="3711" max="3711" width="9.875" style="74" customWidth="1"/>
    <col min="3712" max="3712" width="13.875" style="74" customWidth="1"/>
    <col min="3713" max="3716" width="9.125" style="74"/>
    <col min="3717" max="3717" width="75.375" style="74" customWidth="1"/>
    <col min="3718" max="3718" width="45.25" style="74" customWidth="1"/>
    <col min="3719" max="3961" width="9.125" style="74"/>
    <col min="3962" max="3962" width="4.375" style="74" customWidth="1"/>
    <col min="3963" max="3963" width="11.625" style="74" customWidth="1"/>
    <col min="3964" max="3964" width="40.375" style="74" customWidth="1"/>
    <col min="3965" max="3965" width="5.625" style="74" customWidth="1"/>
    <col min="3966" max="3966" width="8.625" style="74" customWidth="1"/>
    <col min="3967" max="3967" width="9.875" style="74" customWidth="1"/>
    <col min="3968" max="3968" width="13.875" style="74" customWidth="1"/>
    <col min="3969" max="3972" width="9.125" style="74"/>
    <col min="3973" max="3973" width="75.375" style="74" customWidth="1"/>
    <col min="3974" max="3974" width="45.25" style="74" customWidth="1"/>
    <col min="3975" max="4217" width="9.125" style="74"/>
    <col min="4218" max="4218" width="4.375" style="74" customWidth="1"/>
    <col min="4219" max="4219" width="11.625" style="74" customWidth="1"/>
    <col min="4220" max="4220" width="40.375" style="74" customWidth="1"/>
    <col min="4221" max="4221" width="5.625" style="74" customWidth="1"/>
    <col min="4222" max="4222" width="8.625" style="74" customWidth="1"/>
    <col min="4223" max="4223" width="9.875" style="74" customWidth="1"/>
    <col min="4224" max="4224" width="13.875" style="74" customWidth="1"/>
    <col min="4225" max="4228" width="9.125" style="74"/>
    <col min="4229" max="4229" width="75.375" style="74" customWidth="1"/>
    <col min="4230" max="4230" width="45.25" style="74" customWidth="1"/>
    <col min="4231" max="4473" width="9.125" style="74"/>
    <col min="4474" max="4474" width="4.375" style="74" customWidth="1"/>
    <col min="4475" max="4475" width="11.625" style="74" customWidth="1"/>
    <col min="4476" max="4476" width="40.375" style="74" customWidth="1"/>
    <col min="4477" max="4477" width="5.625" style="74" customWidth="1"/>
    <col min="4478" max="4478" width="8.625" style="74" customWidth="1"/>
    <col min="4479" max="4479" width="9.875" style="74" customWidth="1"/>
    <col min="4480" max="4480" width="13.875" style="74" customWidth="1"/>
    <col min="4481" max="4484" width="9.125" style="74"/>
    <col min="4485" max="4485" width="75.375" style="74" customWidth="1"/>
    <col min="4486" max="4486" width="45.25" style="74" customWidth="1"/>
    <col min="4487" max="4729" width="9.125" style="74"/>
    <col min="4730" max="4730" width="4.375" style="74" customWidth="1"/>
    <col min="4731" max="4731" width="11.625" style="74" customWidth="1"/>
    <col min="4732" max="4732" width="40.375" style="74" customWidth="1"/>
    <col min="4733" max="4733" width="5.625" style="74" customWidth="1"/>
    <col min="4734" max="4734" width="8.625" style="74" customWidth="1"/>
    <col min="4735" max="4735" width="9.875" style="74" customWidth="1"/>
    <col min="4736" max="4736" width="13.875" style="74" customWidth="1"/>
    <col min="4737" max="4740" width="9.125" style="74"/>
    <col min="4741" max="4741" width="75.375" style="74" customWidth="1"/>
    <col min="4742" max="4742" width="45.25" style="74" customWidth="1"/>
    <col min="4743" max="4985" width="9.125" style="74"/>
    <col min="4986" max="4986" width="4.375" style="74" customWidth="1"/>
    <col min="4987" max="4987" width="11.625" style="74" customWidth="1"/>
    <col min="4988" max="4988" width="40.375" style="74" customWidth="1"/>
    <col min="4989" max="4989" width="5.625" style="74" customWidth="1"/>
    <col min="4990" max="4990" width="8.625" style="74" customWidth="1"/>
    <col min="4991" max="4991" width="9.875" style="74" customWidth="1"/>
    <col min="4992" max="4992" width="13.875" style="74" customWidth="1"/>
    <col min="4993" max="4996" width="9.125" style="74"/>
    <col min="4997" max="4997" width="75.375" style="74" customWidth="1"/>
    <col min="4998" max="4998" width="45.25" style="74" customWidth="1"/>
    <col min="4999" max="5241" width="9.125" style="74"/>
    <col min="5242" max="5242" width="4.375" style="74" customWidth="1"/>
    <col min="5243" max="5243" width="11.625" style="74" customWidth="1"/>
    <col min="5244" max="5244" width="40.375" style="74" customWidth="1"/>
    <col min="5245" max="5245" width="5.625" style="74" customWidth="1"/>
    <col min="5246" max="5246" width="8.625" style="74" customWidth="1"/>
    <col min="5247" max="5247" width="9.875" style="74" customWidth="1"/>
    <col min="5248" max="5248" width="13.875" style="74" customWidth="1"/>
    <col min="5249" max="5252" width="9.125" style="74"/>
    <col min="5253" max="5253" width="75.375" style="74" customWidth="1"/>
    <col min="5254" max="5254" width="45.25" style="74" customWidth="1"/>
    <col min="5255" max="5497" width="9.125" style="74"/>
    <col min="5498" max="5498" width="4.375" style="74" customWidth="1"/>
    <col min="5499" max="5499" width="11.625" style="74" customWidth="1"/>
    <col min="5500" max="5500" width="40.375" style="74" customWidth="1"/>
    <col min="5501" max="5501" width="5.625" style="74" customWidth="1"/>
    <col min="5502" max="5502" width="8.625" style="74" customWidth="1"/>
    <col min="5503" max="5503" width="9.875" style="74" customWidth="1"/>
    <col min="5504" max="5504" width="13.875" style="74" customWidth="1"/>
    <col min="5505" max="5508" width="9.125" style="74"/>
    <col min="5509" max="5509" width="75.375" style="74" customWidth="1"/>
    <col min="5510" max="5510" width="45.25" style="74" customWidth="1"/>
    <col min="5511" max="5753" width="9.125" style="74"/>
    <col min="5754" max="5754" width="4.375" style="74" customWidth="1"/>
    <col min="5755" max="5755" width="11.625" style="74" customWidth="1"/>
    <col min="5756" max="5756" width="40.375" style="74" customWidth="1"/>
    <col min="5757" max="5757" width="5.625" style="74" customWidth="1"/>
    <col min="5758" max="5758" width="8.625" style="74" customWidth="1"/>
    <col min="5759" max="5759" width="9.875" style="74" customWidth="1"/>
    <col min="5760" max="5760" width="13.875" style="74" customWidth="1"/>
    <col min="5761" max="5764" width="9.125" style="74"/>
    <col min="5765" max="5765" width="75.375" style="74" customWidth="1"/>
    <col min="5766" max="5766" width="45.25" style="74" customWidth="1"/>
    <col min="5767" max="6009" width="9.125" style="74"/>
    <col min="6010" max="6010" width="4.375" style="74" customWidth="1"/>
    <col min="6011" max="6011" width="11.625" style="74" customWidth="1"/>
    <col min="6012" max="6012" width="40.375" style="74" customWidth="1"/>
    <col min="6013" max="6013" width="5.625" style="74" customWidth="1"/>
    <col min="6014" max="6014" width="8.625" style="74" customWidth="1"/>
    <col min="6015" max="6015" width="9.875" style="74" customWidth="1"/>
    <col min="6016" max="6016" width="13.875" style="74" customWidth="1"/>
    <col min="6017" max="6020" width="9.125" style="74"/>
    <col min="6021" max="6021" width="75.375" style="74" customWidth="1"/>
    <col min="6022" max="6022" width="45.25" style="74" customWidth="1"/>
    <col min="6023" max="6265" width="9.125" style="74"/>
    <col min="6266" max="6266" width="4.375" style="74" customWidth="1"/>
    <col min="6267" max="6267" width="11.625" style="74" customWidth="1"/>
    <col min="6268" max="6268" width="40.375" style="74" customWidth="1"/>
    <col min="6269" max="6269" width="5.625" style="74" customWidth="1"/>
    <col min="6270" max="6270" width="8.625" style="74" customWidth="1"/>
    <col min="6271" max="6271" width="9.875" style="74" customWidth="1"/>
    <col min="6272" max="6272" width="13.875" style="74" customWidth="1"/>
    <col min="6273" max="6276" width="9.125" style="74"/>
    <col min="6277" max="6277" width="75.375" style="74" customWidth="1"/>
    <col min="6278" max="6278" width="45.25" style="74" customWidth="1"/>
    <col min="6279" max="6521" width="9.125" style="74"/>
    <col min="6522" max="6522" width="4.375" style="74" customWidth="1"/>
    <col min="6523" max="6523" width="11.625" style="74" customWidth="1"/>
    <col min="6524" max="6524" width="40.375" style="74" customWidth="1"/>
    <col min="6525" max="6525" width="5.625" style="74" customWidth="1"/>
    <col min="6526" max="6526" width="8.625" style="74" customWidth="1"/>
    <col min="6527" max="6527" width="9.875" style="74" customWidth="1"/>
    <col min="6528" max="6528" width="13.875" style="74" customWidth="1"/>
    <col min="6529" max="6532" width="9.125" style="74"/>
    <col min="6533" max="6533" width="75.375" style="74" customWidth="1"/>
    <col min="6534" max="6534" width="45.25" style="74" customWidth="1"/>
    <col min="6535" max="6777" width="9.125" style="74"/>
    <col min="6778" max="6778" width="4.375" style="74" customWidth="1"/>
    <col min="6779" max="6779" width="11.625" style="74" customWidth="1"/>
    <col min="6780" max="6780" width="40.375" style="74" customWidth="1"/>
    <col min="6781" max="6781" width="5.625" style="74" customWidth="1"/>
    <col min="6782" max="6782" width="8.625" style="74" customWidth="1"/>
    <col min="6783" max="6783" width="9.875" style="74" customWidth="1"/>
    <col min="6784" max="6784" width="13.875" style="74" customWidth="1"/>
    <col min="6785" max="6788" width="9.125" style="74"/>
    <col min="6789" max="6789" width="75.375" style="74" customWidth="1"/>
    <col min="6790" max="6790" width="45.25" style="74" customWidth="1"/>
    <col min="6791" max="7033" width="9.125" style="74"/>
    <col min="7034" max="7034" width="4.375" style="74" customWidth="1"/>
    <col min="7035" max="7035" width="11.625" style="74" customWidth="1"/>
    <col min="7036" max="7036" width="40.375" style="74" customWidth="1"/>
    <col min="7037" max="7037" width="5.625" style="74" customWidth="1"/>
    <col min="7038" max="7038" width="8.625" style="74" customWidth="1"/>
    <col min="7039" max="7039" width="9.875" style="74" customWidth="1"/>
    <col min="7040" max="7040" width="13.875" style="74" customWidth="1"/>
    <col min="7041" max="7044" width="9.125" style="74"/>
    <col min="7045" max="7045" width="75.375" style="74" customWidth="1"/>
    <col min="7046" max="7046" width="45.25" style="74" customWidth="1"/>
    <col min="7047" max="7289" width="9.125" style="74"/>
    <col min="7290" max="7290" width="4.375" style="74" customWidth="1"/>
    <col min="7291" max="7291" width="11.625" style="74" customWidth="1"/>
    <col min="7292" max="7292" width="40.375" style="74" customWidth="1"/>
    <col min="7293" max="7293" width="5.625" style="74" customWidth="1"/>
    <col min="7294" max="7294" width="8.625" style="74" customWidth="1"/>
    <col min="7295" max="7295" width="9.875" style="74" customWidth="1"/>
    <col min="7296" max="7296" width="13.875" style="74" customWidth="1"/>
    <col min="7297" max="7300" width="9.125" style="74"/>
    <col min="7301" max="7301" width="75.375" style="74" customWidth="1"/>
    <col min="7302" max="7302" width="45.25" style="74" customWidth="1"/>
    <col min="7303" max="7545" width="9.125" style="74"/>
    <col min="7546" max="7546" width="4.375" style="74" customWidth="1"/>
    <col min="7547" max="7547" width="11.625" style="74" customWidth="1"/>
    <col min="7548" max="7548" width="40.375" style="74" customWidth="1"/>
    <col min="7549" max="7549" width="5.625" style="74" customWidth="1"/>
    <col min="7550" max="7550" width="8.625" style="74" customWidth="1"/>
    <col min="7551" max="7551" width="9.875" style="74" customWidth="1"/>
    <col min="7552" max="7552" width="13.875" style="74" customWidth="1"/>
    <col min="7553" max="7556" width="9.125" style="74"/>
    <col min="7557" max="7557" width="75.375" style="74" customWidth="1"/>
    <col min="7558" max="7558" width="45.25" style="74" customWidth="1"/>
    <col min="7559" max="7801" width="9.125" style="74"/>
    <col min="7802" max="7802" width="4.375" style="74" customWidth="1"/>
    <col min="7803" max="7803" width="11.625" style="74" customWidth="1"/>
    <col min="7804" max="7804" width="40.375" style="74" customWidth="1"/>
    <col min="7805" max="7805" width="5.625" style="74" customWidth="1"/>
    <col min="7806" max="7806" width="8.625" style="74" customWidth="1"/>
    <col min="7807" max="7807" width="9.875" style="74" customWidth="1"/>
    <col min="7808" max="7808" width="13.875" style="74" customWidth="1"/>
    <col min="7809" max="7812" width="9.125" style="74"/>
    <col min="7813" max="7813" width="75.375" style="74" customWidth="1"/>
    <col min="7814" max="7814" width="45.25" style="74" customWidth="1"/>
    <col min="7815" max="8057" width="9.125" style="74"/>
    <col min="8058" max="8058" width="4.375" style="74" customWidth="1"/>
    <col min="8059" max="8059" width="11.625" style="74" customWidth="1"/>
    <col min="8060" max="8060" width="40.375" style="74" customWidth="1"/>
    <col min="8061" max="8061" width="5.625" style="74" customWidth="1"/>
    <col min="8062" max="8062" width="8.625" style="74" customWidth="1"/>
    <col min="8063" max="8063" width="9.875" style="74" customWidth="1"/>
    <col min="8064" max="8064" width="13.875" style="74" customWidth="1"/>
    <col min="8065" max="8068" width="9.125" style="74"/>
    <col min="8069" max="8069" width="75.375" style="74" customWidth="1"/>
    <col min="8070" max="8070" width="45.25" style="74" customWidth="1"/>
    <col min="8071" max="8313" width="9.125" style="74"/>
    <col min="8314" max="8314" width="4.375" style="74" customWidth="1"/>
    <col min="8315" max="8315" width="11.625" style="74" customWidth="1"/>
    <col min="8316" max="8316" width="40.375" style="74" customWidth="1"/>
    <col min="8317" max="8317" width="5.625" style="74" customWidth="1"/>
    <col min="8318" max="8318" width="8.625" style="74" customWidth="1"/>
    <col min="8319" max="8319" width="9.875" style="74" customWidth="1"/>
    <col min="8320" max="8320" width="13.875" style="74" customWidth="1"/>
    <col min="8321" max="8324" width="9.125" style="74"/>
    <col min="8325" max="8325" width="75.375" style="74" customWidth="1"/>
    <col min="8326" max="8326" width="45.25" style="74" customWidth="1"/>
    <col min="8327" max="8569" width="9.125" style="74"/>
    <col min="8570" max="8570" width="4.375" style="74" customWidth="1"/>
    <col min="8571" max="8571" width="11.625" style="74" customWidth="1"/>
    <col min="8572" max="8572" width="40.375" style="74" customWidth="1"/>
    <col min="8573" max="8573" width="5.625" style="74" customWidth="1"/>
    <col min="8574" max="8574" width="8.625" style="74" customWidth="1"/>
    <col min="8575" max="8575" width="9.875" style="74" customWidth="1"/>
    <col min="8576" max="8576" width="13.875" style="74" customWidth="1"/>
    <col min="8577" max="8580" width="9.125" style="74"/>
    <col min="8581" max="8581" width="75.375" style="74" customWidth="1"/>
    <col min="8582" max="8582" width="45.25" style="74" customWidth="1"/>
    <col min="8583" max="8825" width="9.125" style="74"/>
    <col min="8826" max="8826" width="4.375" style="74" customWidth="1"/>
    <col min="8827" max="8827" width="11.625" style="74" customWidth="1"/>
    <col min="8828" max="8828" width="40.375" style="74" customWidth="1"/>
    <col min="8829" max="8829" width="5.625" style="74" customWidth="1"/>
    <col min="8830" max="8830" width="8.625" style="74" customWidth="1"/>
    <col min="8831" max="8831" width="9.875" style="74" customWidth="1"/>
    <col min="8832" max="8832" width="13.875" style="74" customWidth="1"/>
    <col min="8833" max="8836" width="9.125" style="74"/>
    <col min="8837" max="8837" width="75.375" style="74" customWidth="1"/>
    <col min="8838" max="8838" width="45.25" style="74" customWidth="1"/>
    <col min="8839" max="9081" width="9.125" style="74"/>
    <col min="9082" max="9082" width="4.375" style="74" customWidth="1"/>
    <col min="9083" max="9083" width="11.625" style="74" customWidth="1"/>
    <col min="9084" max="9084" width="40.375" style="74" customWidth="1"/>
    <col min="9085" max="9085" width="5.625" style="74" customWidth="1"/>
    <col min="9086" max="9086" width="8.625" style="74" customWidth="1"/>
    <col min="9087" max="9087" width="9.875" style="74" customWidth="1"/>
    <col min="9088" max="9088" width="13.875" style="74" customWidth="1"/>
    <col min="9089" max="9092" width="9.125" style="74"/>
    <col min="9093" max="9093" width="75.375" style="74" customWidth="1"/>
    <col min="9094" max="9094" width="45.25" style="74" customWidth="1"/>
    <col min="9095" max="9337" width="9.125" style="74"/>
    <col min="9338" max="9338" width="4.375" style="74" customWidth="1"/>
    <col min="9339" max="9339" width="11.625" style="74" customWidth="1"/>
    <col min="9340" max="9340" width="40.375" style="74" customWidth="1"/>
    <col min="9341" max="9341" width="5.625" style="74" customWidth="1"/>
    <col min="9342" max="9342" width="8.625" style="74" customWidth="1"/>
    <col min="9343" max="9343" width="9.875" style="74" customWidth="1"/>
    <col min="9344" max="9344" width="13.875" style="74" customWidth="1"/>
    <col min="9345" max="9348" width="9.125" style="74"/>
    <col min="9349" max="9349" width="75.375" style="74" customWidth="1"/>
    <col min="9350" max="9350" width="45.25" style="74" customWidth="1"/>
    <col min="9351" max="9593" width="9.125" style="74"/>
    <col min="9594" max="9594" width="4.375" style="74" customWidth="1"/>
    <col min="9595" max="9595" width="11.625" style="74" customWidth="1"/>
    <col min="9596" max="9596" width="40.375" style="74" customWidth="1"/>
    <col min="9597" max="9597" width="5.625" style="74" customWidth="1"/>
    <col min="9598" max="9598" width="8.625" style="74" customWidth="1"/>
    <col min="9599" max="9599" width="9.875" style="74" customWidth="1"/>
    <col min="9600" max="9600" width="13.875" style="74" customWidth="1"/>
    <col min="9601" max="9604" width="9.125" style="74"/>
    <col min="9605" max="9605" width="75.375" style="74" customWidth="1"/>
    <col min="9606" max="9606" width="45.25" style="74" customWidth="1"/>
    <col min="9607" max="9849" width="9.125" style="74"/>
    <col min="9850" max="9850" width="4.375" style="74" customWidth="1"/>
    <col min="9851" max="9851" width="11.625" style="74" customWidth="1"/>
    <col min="9852" max="9852" width="40.375" style="74" customWidth="1"/>
    <col min="9853" max="9853" width="5.625" style="74" customWidth="1"/>
    <col min="9854" max="9854" width="8.625" style="74" customWidth="1"/>
    <col min="9855" max="9855" width="9.875" style="74" customWidth="1"/>
    <col min="9856" max="9856" width="13.875" style="74" customWidth="1"/>
    <col min="9857" max="9860" width="9.125" style="74"/>
    <col min="9861" max="9861" width="75.375" style="74" customWidth="1"/>
    <col min="9862" max="9862" width="45.25" style="74" customWidth="1"/>
    <col min="9863" max="10105" width="9.125" style="74"/>
    <col min="10106" max="10106" width="4.375" style="74" customWidth="1"/>
    <col min="10107" max="10107" width="11.625" style="74" customWidth="1"/>
    <col min="10108" max="10108" width="40.375" style="74" customWidth="1"/>
    <col min="10109" max="10109" width="5.625" style="74" customWidth="1"/>
    <col min="10110" max="10110" width="8.625" style="74" customWidth="1"/>
    <col min="10111" max="10111" width="9.875" style="74" customWidth="1"/>
    <col min="10112" max="10112" width="13.875" style="74" customWidth="1"/>
    <col min="10113" max="10116" width="9.125" style="74"/>
    <col min="10117" max="10117" width="75.375" style="74" customWidth="1"/>
    <col min="10118" max="10118" width="45.25" style="74" customWidth="1"/>
    <col min="10119" max="10361" width="9.125" style="74"/>
    <col min="10362" max="10362" width="4.375" style="74" customWidth="1"/>
    <col min="10363" max="10363" width="11.625" style="74" customWidth="1"/>
    <col min="10364" max="10364" width="40.375" style="74" customWidth="1"/>
    <col min="10365" max="10365" width="5.625" style="74" customWidth="1"/>
    <col min="10366" max="10366" width="8.625" style="74" customWidth="1"/>
    <col min="10367" max="10367" width="9.875" style="74" customWidth="1"/>
    <col min="10368" max="10368" width="13.875" style="74" customWidth="1"/>
    <col min="10369" max="10372" width="9.125" style="74"/>
    <col min="10373" max="10373" width="75.375" style="74" customWidth="1"/>
    <col min="10374" max="10374" width="45.25" style="74" customWidth="1"/>
    <col min="10375" max="10617" width="9.125" style="74"/>
    <col min="10618" max="10618" width="4.375" style="74" customWidth="1"/>
    <col min="10619" max="10619" width="11.625" style="74" customWidth="1"/>
    <col min="10620" max="10620" width="40.375" style="74" customWidth="1"/>
    <col min="10621" max="10621" width="5.625" style="74" customWidth="1"/>
    <col min="10622" max="10622" width="8.625" style="74" customWidth="1"/>
    <col min="10623" max="10623" width="9.875" style="74" customWidth="1"/>
    <col min="10624" max="10624" width="13.875" style="74" customWidth="1"/>
    <col min="10625" max="10628" width="9.125" style="74"/>
    <col min="10629" max="10629" width="75.375" style="74" customWidth="1"/>
    <col min="10630" max="10630" width="45.25" style="74" customWidth="1"/>
    <col min="10631" max="10873" width="9.125" style="74"/>
    <col min="10874" max="10874" width="4.375" style="74" customWidth="1"/>
    <col min="10875" max="10875" width="11.625" style="74" customWidth="1"/>
    <col min="10876" max="10876" width="40.375" style="74" customWidth="1"/>
    <col min="10877" max="10877" width="5.625" style="74" customWidth="1"/>
    <col min="10878" max="10878" width="8.625" style="74" customWidth="1"/>
    <col min="10879" max="10879" width="9.875" style="74" customWidth="1"/>
    <col min="10880" max="10880" width="13.875" style="74" customWidth="1"/>
    <col min="10881" max="10884" width="9.125" style="74"/>
    <col min="10885" max="10885" width="75.375" style="74" customWidth="1"/>
    <col min="10886" max="10886" width="45.25" style="74" customWidth="1"/>
    <col min="10887" max="11129" width="9.125" style="74"/>
    <col min="11130" max="11130" width="4.375" style="74" customWidth="1"/>
    <col min="11131" max="11131" width="11.625" style="74" customWidth="1"/>
    <col min="11132" max="11132" width="40.375" style="74" customWidth="1"/>
    <col min="11133" max="11133" width="5.625" style="74" customWidth="1"/>
    <col min="11134" max="11134" width="8.625" style="74" customWidth="1"/>
    <col min="11135" max="11135" width="9.875" style="74" customWidth="1"/>
    <col min="11136" max="11136" width="13.875" style="74" customWidth="1"/>
    <col min="11137" max="11140" width="9.125" style="74"/>
    <col min="11141" max="11141" width="75.375" style="74" customWidth="1"/>
    <col min="11142" max="11142" width="45.25" style="74" customWidth="1"/>
    <col min="11143" max="11385" width="9.125" style="74"/>
    <col min="11386" max="11386" width="4.375" style="74" customWidth="1"/>
    <col min="11387" max="11387" width="11.625" style="74" customWidth="1"/>
    <col min="11388" max="11388" width="40.375" style="74" customWidth="1"/>
    <col min="11389" max="11389" width="5.625" style="74" customWidth="1"/>
    <col min="11390" max="11390" width="8.625" style="74" customWidth="1"/>
    <col min="11391" max="11391" width="9.875" style="74" customWidth="1"/>
    <col min="11392" max="11392" width="13.875" style="74" customWidth="1"/>
    <col min="11393" max="11396" width="9.125" style="74"/>
    <col min="11397" max="11397" width="75.375" style="74" customWidth="1"/>
    <col min="11398" max="11398" width="45.25" style="74" customWidth="1"/>
    <col min="11399" max="11641" width="9.125" style="74"/>
    <col min="11642" max="11642" width="4.375" style="74" customWidth="1"/>
    <col min="11643" max="11643" width="11.625" style="74" customWidth="1"/>
    <col min="11644" max="11644" width="40.375" style="74" customWidth="1"/>
    <col min="11645" max="11645" width="5.625" style="74" customWidth="1"/>
    <col min="11646" max="11646" width="8.625" style="74" customWidth="1"/>
    <col min="11647" max="11647" width="9.875" style="74" customWidth="1"/>
    <col min="11648" max="11648" width="13.875" style="74" customWidth="1"/>
    <col min="11649" max="11652" width="9.125" style="74"/>
    <col min="11653" max="11653" width="75.375" style="74" customWidth="1"/>
    <col min="11654" max="11654" width="45.25" style="74" customWidth="1"/>
    <col min="11655" max="11897" width="9.125" style="74"/>
    <col min="11898" max="11898" width="4.375" style="74" customWidth="1"/>
    <col min="11899" max="11899" width="11.625" style="74" customWidth="1"/>
    <col min="11900" max="11900" width="40.375" style="74" customWidth="1"/>
    <col min="11901" max="11901" width="5.625" style="74" customWidth="1"/>
    <col min="11902" max="11902" width="8.625" style="74" customWidth="1"/>
    <col min="11903" max="11903" width="9.875" style="74" customWidth="1"/>
    <col min="11904" max="11904" width="13.875" style="74" customWidth="1"/>
    <col min="11905" max="11908" width="9.125" style="74"/>
    <col min="11909" max="11909" width="75.375" style="74" customWidth="1"/>
    <col min="11910" max="11910" width="45.25" style="74" customWidth="1"/>
    <col min="11911" max="12153" width="9.125" style="74"/>
    <col min="12154" max="12154" width="4.375" style="74" customWidth="1"/>
    <col min="12155" max="12155" width="11.625" style="74" customWidth="1"/>
    <col min="12156" max="12156" width="40.375" style="74" customWidth="1"/>
    <col min="12157" max="12157" width="5.625" style="74" customWidth="1"/>
    <col min="12158" max="12158" width="8.625" style="74" customWidth="1"/>
    <col min="12159" max="12159" width="9.875" style="74" customWidth="1"/>
    <col min="12160" max="12160" width="13.875" style="74" customWidth="1"/>
    <col min="12161" max="12164" width="9.125" style="74"/>
    <col min="12165" max="12165" width="75.375" style="74" customWidth="1"/>
    <col min="12166" max="12166" width="45.25" style="74" customWidth="1"/>
    <col min="12167" max="12409" width="9.125" style="74"/>
    <col min="12410" max="12410" width="4.375" style="74" customWidth="1"/>
    <col min="12411" max="12411" width="11.625" style="74" customWidth="1"/>
    <col min="12412" max="12412" width="40.375" style="74" customWidth="1"/>
    <col min="12413" max="12413" width="5.625" style="74" customWidth="1"/>
    <col min="12414" max="12414" width="8.625" style="74" customWidth="1"/>
    <col min="12415" max="12415" width="9.875" style="74" customWidth="1"/>
    <col min="12416" max="12416" width="13.875" style="74" customWidth="1"/>
    <col min="12417" max="12420" width="9.125" style="74"/>
    <col min="12421" max="12421" width="75.375" style="74" customWidth="1"/>
    <col min="12422" max="12422" width="45.25" style="74" customWidth="1"/>
    <col min="12423" max="12665" width="9.125" style="74"/>
    <col min="12666" max="12666" width="4.375" style="74" customWidth="1"/>
    <col min="12667" max="12667" width="11.625" style="74" customWidth="1"/>
    <col min="12668" max="12668" width="40.375" style="74" customWidth="1"/>
    <col min="12669" max="12669" width="5.625" style="74" customWidth="1"/>
    <col min="12670" max="12670" width="8.625" style="74" customWidth="1"/>
    <col min="12671" max="12671" width="9.875" style="74" customWidth="1"/>
    <col min="12672" max="12672" width="13.875" style="74" customWidth="1"/>
    <col min="12673" max="12676" width="9.125" style="74"/>
    <col min="12677" max="12677" width="75.375" style="74" customWidth="1"/>
    <col min="12678" max="12678" width="45.25" style="74" customWidth="1"/>
    <col min="12679" max="12921" width="9.125" style="74"/>
    <col min="12922" max="12922" width="4.375" style="74" customWidth="1"/>
    <col min="12923" max="12923" width="11.625" style="74" customWidth="1"/>
    <col min="12924" max="12924" width="40.375" style="74" customWidth="1"/>
    <col min="12925" max="12925" width="5.625" style="74" customWidth="1"/>
    <col min="12926" max="12926" width="8.625" style="74" customWidth="1"/>
    <col min="12927" max="12927" width="9.875" style="74" customWidth="1"/>
    <col min="12928" max="12928" width="13.875" style="74" customWidth="1"/>
    <col min="12929" max="12932" width="9.125" style="74"/>
    <col min="12933" max="12933" width="75.375" style="74" customWidth="1"/>
    <col min="12934" max="12934" width="45.25" style="74" customWidth="1"/>
    <col min="12935" max="13177" width="9.125" style="74"/>
    <col min="13178" max="13178" width="4.375" style="74" customWidth="1"/>
    <col min="13179" max="13179" width="11.625" style="74" customWidth="1"/>
    <col min="13180" max="13180" width="40.375" style="74" customWidth="1"/>
    <col min="13181" max="13181" width="5.625" style="74" customWidth="1"/>
    <col min="13182" max="13182" width="8.625" style="74" customWidth="1"/>
    <col min="13183" max="13183" width="9.875" style="74" customWidth="1"/>
    <col min="13184" max="13184" width="13.875" style="74" customWidth="1"/>
    <col min="13185" max="13188" width="9.125" style="74"/>
    <col min="13189" max="13189" width="75.375" style="74" customWidth="1"/>
    <col min="13190" max="13190" width="45.25" style="74" customWidth="1"/>
    <col min="13191" max="13433" width="9.125" style="74"/>
    <col min="13434" max="13434" width="4.375" style="74" customWidth="1"/>
    <col min="13435" max="13435" width="11.625" style="74" customWidth="1"/>
    <col min="13436" max="13436" width="40.375" style="74" customWidth="1"/>
    <col min="13437" max="13437" width="5.625" style="74" customWidth="1"/>
    <col min="13438" max="13438" width="8.625" style="74" customWidth="1"/>
    <col min="13439" max="13439" width="9.875" style="74" customWidth="1"/>
    <col min="13440" max="13440" width="13.875" style="74" customWidth="1"/>
    <col min="13441" max="13444" width="9.125" style="74"/>
    <col min="13445" max="13445" width="75.375" style="74" customWidth="1"/>
    <col min="13446" max="13446" width="45.25" style="74" customWidth="1"/>
    <col min="13447" max="13689" width="9.125" style="74"/>
    <col min="13690" max="13690" width="4.375" style="74" customWidth="1"/>
    <col min="13691" max="13691" width="11.625" style="74" customWidth="1"/>
    <col min="13692" max="13692" width="40.375" style="74" customWidth="1"/>
    <col min="13693" max="13693" width="5.625" style="74" customWidth="1"/>
    <col min="13694" max="13694" width="8.625" style="74" customWidth="1"/>
    <col min="13695" max="13695" width="9.875" style="74" customWidth="1"/>
    <col min="13696" max="13696" width="13.875" style="74" customWidth="1"/>
    <col min="13697" max="13700" width="9.125" style="74"/>
    <col min="13701" max="13701" width="75.375" style="74" customWidth="1"/>
    <col min="13702" max="13702" width="45.25" style="74" customWidth="1"/>
    <col min="13703" max="13945" width="9.125" style="74"/>
    <col min="13946" max="13946" width="4.375" style="74" customWidth="1"/>
    <col min="13947" max="13947" width="11.625" style="74" customWidth="1"/>
    <col min="13948" max="13948" width="40.375" style="74" customWidth="1"/>
    <col min="13949" max="13949" width="5.625" style="74" customWidth="1"/>
    <col min="13950" max="13950" width="8.625" style="74" customWidth="1"/>
    <col min="13951" max="13951" width="9.875" style="74" customWidth="1"/>
    <col min="13952" max="13952" width="13.875" style="74" customWidth="1"/>
    <col min="13953" max="13956" width="9.125" style="74"/>
    <col min="13957" max="13957" width="75.375" style="74" customWidth="1"/>
    <col min="13958" max="13958" width="45.25" style="74" customWidth="1"/>
    <col min="13959" max="14201" width="9.125" style="74"/>
    <col min="14202" max="14202" width="4.375" style="74" customWidth="1"/>
    <col min="14203" max="14203" width="11.625" style="74" customWidth="1"/>
    <col min="14204" max="14204" width="40.375" style="74" customWidth="1"/>
    <col min="14205" max="14205" width="5.625" style="74" customWidth="1"/>
    <col min="14206" max="14206" width="8.625" style="74" customWidth="1"/>
    <col min="14207" max="14207" width="9.875" style="74" customWidth="1"/>
    <col min="14208" max="14208" width="13.875" style="74" customWidth="1"/>
    <col min="14209" max="14212" width="9.125" style="74"/>
    <col min="14213" max="14213" width="75.375" style="74" customWidth="1"/>
    <col min="14214" max="14214" width="45.25" style="74" customWidth="1"/>
    <col min="14215" max="14457" width="9.125" style="74"/>
    <col min="14458" max="14458" width="4.375" style="74" customWidth="1"/>
    <col min="14459" max="14459" width="11.625" style="74" customWidth="1"/>
    <col min="14460" max="14460" width="40.375" style="74" customWidth="1"/>
    <col min="14461" max="14461" width="5.625" style="74" customWidth="1"/>
    <col min="14462" max="14462" width="8.625" style="74" customWidth="1"/>
    <col min="14463" max="14463" width="9.875" style="74" customWidth="1"/>
    <col min="14464" max="14464" width="13.875" style="74" customWidth="1"/>
    <col min="14465" max="14468" width="9.125" style="74"/>
    <col min="14469" max="14469" width="75.375" style="74" customWidth="1"/>
    <col min="14470" max="14470" width="45.25" style="74" customWidth="1"/>
    <col min="14471" max="14713" width="9.125" style="74"/>
    <col min="14714" max="14714" width="4.375" style="74" customWidth="1"/>
    <col min="14715" max="14715" width="11.625" style="74" customWidth="1"/>
    <col min="14716" max="14716" width="40.375" style="74" customWidth="1"/>
    <col min="14717" max="14717" width="5.625" style="74" customWidth="1"/>
    <col min="14718" max="14718" width="8.625" style="74" customWidth="1"/>
    <col min="14719" max="14719" width="9.875" style="74" customWidth="1"/>
    <col min="14720" max="14720" width="13.875" style="74" customWidth="1"/>
    <col min="14721" max="14724" width="9.125" style="74"/>
    <col min="14725" max="14725" width="75.375" style="74" customWidth="1"/>
    <col min="14726" max="14726" width="45.25" style="74" customWidth="1"/>
    <col min="14727" max="14969" width="9.125" style="74"/>
    <col min="14970" max="14970" width="4.375" style="74" customWidth="1"/>
    <col min="14971" max="14971" width="11.625" style="74" customWidth="1"/>
    <col min="14972" max="14972" width="40.375" style="74" customWidth="1"/>
    <col min="14973" max="14973" width="5.625" style="74" customWidth="1"/>
    <col min="14974" max="14974" width="8.625" style="74" customWidth="1"/>
    <col min="14975" max="14975" width="9.875" style="74" customWidth="1"/>
    <col min="14976" max="14976" width="13.875" style="74" customWidth="1"/>
    <col min="14977" max="14980" width="9.125" style="74"/>
    <col min="14981" max="14981" width="75.375" style="74" customWidth="1"/>
    <col min="14982" max="14982" width="45.25" style="74" customWidth="1"/>
    <col min="14983" max="15225" width="9.125" style="74"/>
    <col min="15226" max="15226" width="4.375" style="74" customWidth="1"/>
    <col min="15227" max="15227" width="11.625" style="74" customWidth="1"/>
    <col min="15228" max="15228" width="40.375" style="74" customWidth="1"/>
    <col min="15229" max="15229" width="5.625" style="74" customWidth="1"/>
    <col min="15230" max="15230" width="8.625" style="74" customWidth="1"/>
    <col min="15231" max="15231" width="9.875" style="74" customWidth="1"/>
    <col min="15232" max="15232" width="13.875" style="74" customWidth="1"/>
    <col min="15233" max="15236" width="9.125" style="74"/>
    <col min="15237" max="15237" width="75.375" style="74" customWidth="1"/>
    <col min="15238" max="15238" width="45.25" style="74" customWidth="1"/>
    <col min="15239" max="15481" width="9.125" style="74"/>
    <col min="15482" max="15482" width="4.375" style="74" customWidth="1"/>
    <col min="15483" max="15483" width="11.625" style="74" customWidth="1"/>
    <col min="15484" max="15484" width="40.375" style="74" customWidth="1"/>
    <col min="15485" max="15485" width="5.625" style="74" customWidth="1"/>
    <col min="15486" max="15486" width="8.625" style="74" customWidth="1"/>
    <col min="15487" max="15487" width="9.875" style="74" customWidth="1"/>
    <col min="15488" max="15488" width="13.875" style="74" customWidth="1"/>
    <col min="15489" max="15492" width="9.125" style="74"/>
    <col min="15493" max="15493" width="75.375" style="74" customWidth="1"/>
    <col min="15494" max="15494" width="45.25" style="74" customWidth="1"/>
    <col min="15495" max="15737" width="9.125" style="74"/>
    <col min="15738" max="15738" width="4.375" style="74" customWidth="1"/>
    <col min="15739" max="15739" width="11.625" style="74" customWidth="1"/>
    <col min="15740" max="15740" width="40.375" style="74" customWidth="1"/>
    <col min="15741" max="15741" width="5.625" style="74" customWidth="1"/>
    <col min="15742" max="15742" width="8.625" style="74" customWidth="1"/>
    <col min="15743" max="15743" width="9.875" style="74" customWidth="1"/>
    <col min="15744" max="15744" width="13.875" style="74" customWidth="1"/>
    <col min="15745" max="15748" width="9.125" style="74"/>
    <col min="15749" max="15749" width="75.375" style="74" customWidth="1"/>
    <col min="15750" max="15750" width="45.25" style="74" customWidth="1"/>
    <col min="15751" max="15993" width="9.125" style="74"/>
    <col min="15994" max="15994" width="4.375" style="74" customWidth="1"/>
    <col min="15995" max="15995" width="11.625" style="74" customWidth="1"/>
    <col min="15996" max="15996" width="40.375" style="74" customWidth="1"/>
    <col min="15997" max="15997" width="5.625" style="74" customWidth="1"/>
    <col min="15998" max="15998" width="8.625" style="74" customWidth="1"/>
    <col min="15999" max="15999" width="9.875" style="74" customWidth="1"/>
    <col min="16000" max="16000" width="13.875" style="74" customWidth="1"/>
    <col min="16001" max="16004" width="9.125" style="74"/>
    <col min="16005" max="16005" width="75.375" style="74" customWidth="1"/>
    <col min="16006" max="16006" width="45.25" style="74" customWidth="1"/>
    <col min="16007" max="16384" width="9.125" style="74"/>
  </cols>
  <sheetData>
    <row r="1" spans="1:7" ht="15.05">
      <c r="A1" s="204" t="s">
        <v>347</v>
      </c>
      <c r="B1" s="204"/>
      <c r="C1" s="204"/>
      <c r="D1" s="204"/>
      <c r="E1" s="204"/>
      <c r="F1" s="204"/>
      <c r="G1" s="204"/>
    </row>
    <row r="2" spans="1:7" ht="13.75" thickBot="1">
      <c r="A2" s="121"/>
      <c r="B2" s="83"/>
      <c r="C2" s="84"/>
      <c r="D2" s="84"/>
      <c r="E2" s="85"/>
      <c r="F2" s="84"/>
      <c r="G2" s="84"/>
    </row>
    <row r="3" spans="1:7" ht="13.75" thickTop="1">
      <c r="A3" s="205" t="s">
        <v>174</v>
      </c>
      <c r="B3" s="206"/>
      <c r="C3" s="86" t="s">
        <v>788</v>
      </c>
      <c r="D3" s="122"/>
      <c r="E3" s="87" t="s">
        <v>348</v>
      </c>
      <c r="F3" s="123">
        <f>[5]Rekapitulace!H1</f>
        <v>4</v>
      </c>
      <c r="G3" s="124"/>
    </row>
    <row r="4" spans="1:7" ht="13.75" thickBot="1">
      <c r="A4" s="207" t="s">
        <v>175</v>
      </c>
      <c r="B4" s="208"/>
      <c r="C4" s="88" t="s">
        <v>342</v>
      </c>
      <c r="D4" s="125"/>
      <c r="E4" s="209" t="str">
        <f>[5]Rekapitulace!G2</f>
        <v>OSTATNÍ STAVEBNÍ PRÁCE V 1. PP</v>
      </c>
      <c r="F4" s="210"/>
      <c r="G4" s="211"/>
    </row>
    <row r="5" spans="1:7" ht="13.1" thickTop="1">
      <c r="A5" s="89"/>
      <c r="B5" s="121"/>
      <c r="C5" s="121"/>
      <c r="D5" s="121"/>
      <c r="E5" s="126"/>
      <c r="F5" s="121"/>
      <c r="G5" s="127"/>
    </row>
    <row r="6" spans="1:7">
      <c r="A6" s="90" t="s">
        <v>176</v>
      </c>
      <c r="B6" s="91" t="s">
        <v>177</v>
      </c>
      <c r="C6" s="91" t="s">
        <v>178</v>
      </c>
      <c r="D6" s="91" t="s">
        <v>4</v>
      </c>
      <c r="E6" s="92" t="s">
        <v>179</v>
      </c>
      <c r="F6" s="91" t="s">
        <v>180</v>
      </c>
      <c r="G6" s="93" t="s">
        <v>181</v>
      </c>
    </row>
    <row r="7" spans="1:7" ht="13.1">
      <c r="A7" s="94" t="s">
        <v>182</v>
      </c>
      <c r="B7" s="95" t="s">
        <v>190</v>
      </c>
      <c r="C7" s="96" t="s">
        <v>191</v>
      </c>
      <c r="D7" s="128"/>
      <c r="E7" s="129"/>
      <c r="F7" s="129"/>
      <c r="G7" s="130"/>
    </row>
    <row r="8" spans="1:7" ht="20.95">
      <c r="A8" s="97">
        <v>1</v>
      </c>
      <c r="B8" s="98" t="s">
        <v>53</v>
      </c>
      <c r="C8" s="99" t="s">
        <v>192</v>
      </c>
      <c r="D8" s="100" t="s">
        <v>142</v>
      </c>
      <c r="E8" s="101">
        <v>2.5</v>
      </c>
      <c r="F8" s="101"/>
      <c r="G8" s="102">
        <f>E8*F8</f>
        <v>0</v>
      </c>
    </row>
    <row r="9" spans="1:7" ht="13.1">
      <c r="A9" s="131"/>
      <c r="B9" s="103" t="s">
        <v>187</v>
      </c>
      <c r="C9" s="104" t="str">
        <f>CONCATENATE(B7," ",C7)</f>
        <v>011 Přípravné a přidružené práce</v>
      </c>
      <c r="D9" s="132"/>
      <c r="E9" s="133"/>
      <c r="F9" s="134"/>
      <c r="G9" s="105">
        <f>SUM(G7:G8)</f>
        <v>0</v>
      </c>
    </row>
    <row r="10" spans="1:7" ht="13.1">
      <c r="A10" s="94" t="s">
        <v>182</v>
      </c>
      <c r="B10" s="95" t="s">
        <v>43</v>
      </c>
      <c r="C10" s="96" t="s">
        <v>183</v>
      </c>
      <c r="D10" s="128"/>
      <c r="E10" s="129"/>
      <c r="F10" s="129"/>
      <c r="G10" s="130"/>
    </row>
    <row r="11" spans="1:7">
      <c r="A11" s="97">
        <v>2</v>
      </c>
      <c r="B11" s="98" t="s">
        <v>349</v>
      </c>
      <c r="C11" s="99" t="s">
        <v>350</v>
      </c>
      <c r="D11" s="100" t="s">
        <v>184</v>
      </c>
      <c r="E11" s="101">
        <v>11.3589</v>
      </c>
      <c r="F11" s="101"/>
      <c r="G11" s="102">
        <f>E11*F11</f>
        <v>0</v>
      </c>
    </row>
    <row r="12" spans="1:7">
      <c r="A12" s="106"/>
      <c r="B12" s="107"/>
      <c r="C12" s="203" t="s">
        <v>351</v>
      </c>
      <c r="D12" s="202"/>
      <c r="E12" s="108">
        <v>0</v>
      </c>
      <c r="F12" s="109"/>
      <c r="G12" s="110"/>
    </row>
    <row r="13" spans="1:7">
      <c r="A13" s="106"/>
      <c r="B13" s="107"/>
      <c r="C13" s="201" t="s">
        <v>194</v>
      </c>
      <c r="D13" s="202"/>
      <c r="E13" s="111">
        <v>0</v>
      </c>
      <c r="F13" s="109"/>
      <c r="G13" s="110"/>
    </row>
    <row r="14" spans="1:7">
      <c r="A14" s="106"/>
      <c r="B14" s="107"/>
      <c r="C14" s="203" t="s">
        <v>352</v>
      </c>
      <c r="D14" s="202"/>
      <c r="E14" s="108">
        <v>11.3589</v>
      </c>
      <c r="F14" s="109"/>
      <c r="G14" s="110"/>
    </row>
    <row r="15" spans="1:7">
      <c r="A15" s="97">
        <v>3</v>
      </c>
      <c r="B15" s="98" t="s">
        <v>193</v>
      </c>
      <c r="C15" s="99" t="s">
        <v>353</v>
      </c>
      <c r="D15" s="100" t="s">
        <v>184</v>
      </c>
      <c r="E15" s="101">
        <v>45.658000000000001</v>
      </c>
      <c r="F15" s="101"/>
      <c r="G15" s="102">
        <f>E15*F15</f>
        <v>0</v>
      </c>
    </row>
    <row r="16" spans="1:7">
      <c r="A16" s="106"/>
      <c r="B16" s="107"/>
      <c r="C16" s="203" t="s">
        <v>325</v>
      </c>
      <c r="D16" s="202"/>
      <c r="E16" s="108">
        <v>0</v>
      </c>
      <c r="F16" s="109"/>
      <c r="G16" s="110"/>
    </row>
    <row r="17" spans="1:7">
      <c r="A17" s="106"/>
      <c r="B17" s="107"/>
      <c r="C17" s="201" t="s">
        <v>194</v>
      </c>
      <c r="D17" s="202"/>
      <c r="E17" s="111">
        <v>0</v>
      </c>
      <c r="F17" s="109"/>
      <c r="G17" s="110"/>
    </row>
    <row r="18" spans="1:7">
      <c r="A18" s="106"/>
      <c r="B18" s="107"/>
      <c r="C18" s="203" t="s">
        <v>354</v>
      </c>
      <c r="D18" s="202"/>
      <c r="E18" s="108">
        <v>11.042299999999999</v>
      </c>
      <c r="F18" s="109"/>
      <c r="G18" s="110"/>
    </row>
    <row r="19" spans="1:7">
      <c r="A19" s="106"/>
      <c r="B19" s="107"/>
      <c r="C19" s="203" t="s">
        <v>328</v>
      </c>
      <c r="D19" s="202"/>
      <c r="E19" s="108">
        <v>0</v>
      </c>
      <c r="F19" s="109"/>
      <c r="G19" s="110"/>
    </row>
    <row r="20" spans="1:7">
      <c r="A20" s="106"/>
      <c r="B20" s="107"/>
      <c r="C20" s="201" t="s">
        <v>194</v>
      </c>
      <c r="D20" s="202"/>
      <c r="E20" s="111">
        <v>11.042299999999999</v>
      </c>
      <c r="F20" s="109"/>
      <c r="G20" s="110"/>
    </row>
    <row r="21" spans="1:7">
      <c r="A21" s="106"/>
      <c r="B21" s="107"/>
      <c r="C21" s="203" t="s">
        <v>355</v>
      </c>
      <c r="D21" s="202"/>
      <c r="E21" s="108">
        <v>34.615699999999997</v>
      </c>
      <c r="F21" s="109"/>
      <c r="G21" s="110"/>
    </row>
    <row r="22" spans="1:7">
      <c r="A22" s="97">
        <v>4</v>
      </c>
      <c r="B22" s="98" t="s">
        <v>356</v>
      </c>
      <c r="C22" s="99" t="s">
        <v>357</v>
      </c>
      <c r="D22" s="100" t="s">
        <v>184</v>
      </c>
      <c r="E22" s="101">
        <v>11.3589</v>
      </c>
      <c r="F22" s="101"/>
      <c r="G22" s="102">
        <f>E22*F22</f>
        <v>0</v>
      </c>
    </row>
    <row r="23" spans="1:7">
      <c r="A23" s="106"/>
      <c r="B23" s="107"/>
      <c r="C23" s="203" t="s">
        <v>351</v>
      </c>
      <c r="D23" s="202"/>
      <c r="E23" s="108">
        <v>0</v>
      </c>
      <c r="F23" s="109"/>
      <c r="G23" s="110"/>
    </row>
    <row r="24" spans="1:7">
      <c r="A24" s="106"/>
      <c r="B24" s="107"/>
      <c r="C24" s="201" t="s">
        <v>194</v>
      </c>
      <c r="D24" s="202"/>
      <c r="E24" s="111">
        <v>0</v>
      </c>
      <c r="F24" s="109"/>
      <c r="G24" s="110"/>
    </row>
    <row r="25" spans="1:7">
      <c r="A25" s="106"/>
      <c r="B25" s="107"/>
      <c r="C25" s="203" t="s">
        <v>352</v>
      </c>
      <c r="D25" s="202"/>
      <c r="E25" s="108">
        <v>11.3589</v>
      </c>
      <c r="F25" s="109"/>
      <c r="G25" s="110"/>
    </row>
    <row r="26" spans="1:7">
      <c r="A26" s="97">
        <v>5</v>
      </c>
      <c r="B26" s="98" t="s">
        <v>197</v>
      </c>
      <c r="C26" s="99" t="s">
        <v>198</v>
      </c>
      <c r="D26" s="100" t="s">
        <v>184</v>
      </c>
      <c r="E26" s="101">
        <v>57.0169</v>
      </c>
      <c r="F26" s="101"/>
      <c r="G26" s="102">
        <f>E26*F26</f>
        <v>0</v>
      </c>
    </row>
    <row r="27" spans="1:7">
      <c r="A27" s="106"/>
      <c r="B27" s="107"/>
      <c r="C27" s="201" t="s">
        <v>194</v>
      </c>
      <c r="D27" s="202"/>
      <c r="E27" s="111">
        <v>0</v>
      </c>
      <c r="F27" s="109"/>
      <c r="G27" s="110"/>
    </row>
    <row r="28" spans="1:7">
      <c r="A28" s="106"/>
      <c r="B28" s="107"/>
      <c r="C28" s="203" t="s">
        <v>358</v>
      </c>
      <c r="D28" s="202"/>
      <c r="E28" s="108">
        <v>11.3589</v>
      </c>
      <c r="F28" s="109"/>
      <c r="G28" s="110"/>
    </row>
    <row r="29" spans="1:7">
      <c r="A29" s="106"/>
      <c r="B29" s="107"/>
      <c r="C29" s="201" t="s">
        <v>194</v>
      </c>
      <c r="D29" s="202"/>
      <c r="E29" s="111">
        <v>11.3589</v>
      </c>
      <c r="F29" s="109"/>
      <c r="G29" s="110"/>
    </row>
    <row r="30" spans="1:7">
      <c r="A30" s="106"/>
      <c r="B30" s="107"/>
      <c r="C30" s="203" t="s">
        <v>359</v>
      </c>
      <c r="D30" s="202"/>
      <c r="E30" s="108">
        <v>45.658000000000001</v>
      </c>
      <c r="F30" s="109"/>
      <c r="G30" s="110"/>
    </row>
    <row r="31" spans="1:7">
      <c r="A31" s="97">
        <v>6</v>
      </c>
      <c r="B31" s="98" t="s">
        <v>199</v>
      </c>
      <c r="C31" s="99" t="s">
        <v>200</v>
      </c>
      <c r="D31" s="100" t="s">
        <v>184</v>
      </c>
      <c r="E31" s="101">
        <v>114.0338</v>
      </c>
      <c r="F31" s="101"/>
      <c r="G31" s="102">
        <f>E31*F31</f>
        <v>0</v>
      </c>
    </row>
    <row r="32" spans="1:7">
      <c r="A32" s="106"/>
      <c r="B32" s="107"/>
      <c r="C32" s="201" t="s">
        <v>194</v>
      </c>
      <c r="D32" s="202"/>
      <c r="E32" s="111">
        <v>0</v>
      </c>
      <c r="F32" s="109"/>
      <c r="G32" s="110"/>
    </row>
    <row r="33" spans="1:7">
      <c r="A33" s="106"/>
      <c r="B33" s="107"/>
      <c r="C33" s="203" t="s">
        <v>360</v>
      </c>
      <c r="D33" s="202"/>
      <c r="E33" s="108">
        <v>114.0338</v>
      </c>
      <c r="F33" s="109"/>
      <c r="G33" s="110"/>
    </row>
    <row r="34" spans="1:7">
      <c r="A34" s="97">
        <v>7</v>
      </c>
      <c r="B34" s="98" t="s">
        <v>201</v>
      </c>
      <c r="C34" s="99" t="s">
        <v>202</v>
      </c>
      <c r="D34" s="100" t="s">
        <v>184</v>
      </c>
      <c r="E34" s="101">
        <v>57.0169</v>
      </c>
      <c r="F34" s="101"/>
      <c r="G34" s="102">
        <f>E34*F34</f>
        <v>0</v>
      </c>
    </row>
    <row r="35" spans="1:7">
      <c r="A35" s="106"/>
      <c r="B35" s="107"/>
      <c r="C35" s="201" t="s">
        <v>194</v>
      </c>
      <c r="D35" s="202"/>
      <c r="E35" s="111">
        <v>0</v>
      </c>
      <c r="F35" s="109"/>
      <c r="G35" s="110"/>
    </row>
    <row r="36" spans="1:7">
      <c r="A36" s="106"/>
      <c r="B36" s="107"/>
      <c r="C36" s="203" t="s">
        <v>361</v>
      </c>
      <c r="D36" s="202"/>
      <c r="E36" s="108">
        <v>57.0169</v>
      </c>
      <c r="F36" s="109"/>
      <c r="G36" s="110"/>
    </row>
    <row r="37" spans="1:7" ht="20.95">
      <c r="A37" s="97">
        <v>8</v>
      </c>
      <c r="B37" s="98" t="s">
        <v>203</v>
      </c>
      <c r="C37" s="99" t="s">
        <v>204</v>
      </c>
      <c r="D37" s="100" t="s">
        <v>184</v>
      </c>
      <c r="E37" s="101">
        <v>570.16899999999998</v>
      </c>
      <c r="F37" s="101"/>
      <c r="G37" s="102">
        <f>E37*F37</f>
        <v>0</v>
      </c>
    </row>
    <row r="38" spans="1:7">
      <c r="A38" s="106"/>
      <c r="B38" s="107"/>
      <c r="C38" s="201" t="s">
        <v>194</v>
      </c>
      <c r="D38" s="202"/>
      <c r="E38" s="111">
        <v>0</v>
      </c>
      <c r="F38" s="109"/>
      <c r="G38" s="110"/>
    </row>
    <row r="39" spans="1:7">
      <c r="A39" s="106"/>
      <c r="B39" s="107"/>
      <c r="C39" s="203" t="s">
        <v>362</v>
      </c>
      <c r="D39" s="202"/>
      <c r="E39" s="108">
        <v>570.16899999999998</v>
      </c>
      <c r="F39" s="109"/>
      <c r="G39" s="110"/>
    </row>
    <row r="40" spans="1:7">
      <c r="A40" s="97">
        <v>9</v>
      </c>
      <c r="B40" s="98" t="s">
        <v>205</v>
      </c>
      <c r="C40" s="99" t="s">
        <v>186</v>
      </c>
      <c r="D40" s="100" t="s">
        <v>184</v>
      </c>
      <c r="E40" s="101">
        <v>57.0169</v>
      </c>
      <c r="F40" s="101"/>
      <c r="G40" s="102">
        <f>E40*F40</f>
        <v>0</v>
      </c>
    </row>
    <row r="41" spans="1:7">
      <c r="A41" s="106"/>
      <c r="B41" s="107"/>
      <c r="C41" s="201" t="s">
        <v>194</v>
      </c>
      <c r="D41" s="202"/>
      <c r="E41" s="111">
        <v>0</v>
      </c>
      <c r="F41" s="109"/>
      <c r="G41" s="110"/>
    </row>
    <row r="42" spans="1:7">
      <c r="A42" s="106"/>
      <c r="B42" s="107"/>
      <c r="C42" s="203" t="s">
        <v>361</v>
      </c>
      <c r="D42" s="202"/>
      <c r="E42" s="108">
        <v>57.0169</v>
      </c>
      <c r="F42" s="109"/>
      <c r="G42" s="110"/>
    </row>
    <row r="43" spans="1:7">
      <c r="A43" s="97">
        <v>10</v>
      </c>
      <c r="B43" s="98" t="s">
        <v>291</v>
      </c>
      <c r="C43" s="99" t="s">
        <v>292</v>
      </c>
      <c r="D43" s="100" t="s">
        <v>184</v>
      </c>
      <c r="E43" s="101">
        <v>23.483499999999999</v>
      </c>
      <c r="F43" s="101"/>
      <c r="G43" s="102">
        <f>E43*F43</f>
        <v>0</v>
      </c>
    </row>
    <row r="44" spans="1:7">
      <c r="A44" s="106"/>
      <c r="B44" s="107"/>
      <c r="C44" s="201" t="s">
        <v>194</v>
      </c>
      <c r="D44" s="202"/>
      <c r="E44" s="111">
        <v>0</v>
      </c>
      <c r="F44" s="109"/>
      <c r="G44" s="110"/>
    </row>
    <row r="45" spans="1:7">
      <c r="A45" s="106"/>
      <c r="B45" s="107"/>
      <c r="C45" s="203" t="s">
        <v>363</v>
      </c>
      <c r="D45" s="202"/>
      <c r="E45" s="108">
        <v>11.042299999999999</v>
      </c>
      <c r="F45" s="109"/>
      <c r="G45" s="110"/>
    </row>
    <row r="46" spans="1:7">
      <c r="A46" s="106"/>
      <c r="B46" s="107"/>
      <c r="C46" s="203" t="s">
        <v>293</v>
      </c>
      <c r="D46" s="202"/>
      <c r="E46" s="108">
        <v>0</v>
      </c>
      <c r="F46" s="109"/>
      <c r="G46" s="110"/>
    </row>
    <row r="47" spans="1:7">
      <c r="A47" s="106"/>
      <c r="B47" s="107"/>
      <c r="C47" s="201" t="s">
        <v>194</v>
      </c>
      <c r="D47" s="202"/>
      <c r="E47" s="111">
        <v>11.042299999999999</v>
      </c>
      <c r="F47" s="109"/>
      <c r="G47" s="110"/>
    </row>
    <row r="48" spans="1:7">
      <c r="A48" s="106"/>
      <c r="B48" s="107"/>
      <c r="C48" s="203" t="s">
        <v>294</v>
      </c>
      <c r="D48" s="202"/>
      <c r="E48" s="108">
        <v>12.4412</v>
      </c>
      <c r="F48" s="109"/>
      <c r="G48" s="110"/>
    </row>
    <row r="49" spans="1:7" ht="20.95">
      <c r="A49" s="97">
        <v>11</v>
      </c>
      <c r="B49" s="98" t="s">
        <v>364</v>
      </c>
      <c r="C49" s="99" t="s">
        <v>365</v>
      </c>
      <c r="D49" s="100" t="s">
        <v>184</v>
      </c>
      <c r="E49" s="101">
        <v>30.288699999999999</v>
      </c>
      <c r="F49" s="101"/>
      <c r="G49" s="102">
        <f>E49*F49</f>
        <v>0</v>
      </c>
    </row>
    <row r="50" spans="1:7">
      <c r="A50" s="106"/>
      <c r="B50" s="107"/>
      <c r="C50" s="203" t="s">
        <v>328</v>
      </c>
      <c r="D50" s="202"/>
      <c r="E50" s="108">
        <v>0</v>
      </c>
      <c r="F50" s="109"/>
      <c r="G50" s="110"/>
    </row>
    <row r="51" spans="1:7">
      <c r="A51" s="106"/>
      <c r="B51" s="107"/>
      <c r="C51" s="201" t="s">
        <v>194</v>
      </c>
      <c r="D51" s="202"/>
      <c r="E51" s="111">
        <v>0</v>
      </c>
      <c r="F51" s="109"/>
      <c r="G51" s="110"/>
    </row>
    <row r="52" spans="1:7">
      <c r="A52" s="106"/>
      <c r="B52" s="107"/>
      <c r="C52" s="203" t="s">
        <v>366</v>
      </c>
      <c r="D52" s="202"/>
      <c r="E52" s="108">
        <v>30.288699999999999</v>
      </c>
      <c r="F52" s="109"/>
      <c r="G52" s="110"/>
    </row>
    <row r="53" spans="1:7">
      <c r="A53" s="97">
        <v>12</v>
      </c>
      <c r="B53" s="98" t="s">
        <v>295</v>
      </c>
      <c r="C53" s="99" t="s">
        <v>296</v>
      </c>
      <c r="D53" s="100" t="s">
        <v>184</v>
      </c>
      <c r="E53" s="101">
        <v>24.657699999999998</v>
      </c>
      <c r="F53" s="101"/>
      <c r="G53" s="102">
        <f>E53*F53</f>
        <v>0</v>
      </c>
    </row>
    <row r="54" spans="1:7">
      <c r="A54" s="106"/>
      <c r="B54" s="107"/>
      <c r="C54" s="201" t="s">
        <v>194</v>
      </c>
      <c r="D54" s="202"/>
      <c r="E54" s="111">
        <v>0</v>
      </c>
      <c r="F54" s="109"/>
      <c r="G54" s="110"/>
    </row>
    <row r="55" spans="1:7">
      <c r="A55" s="106"/>
      <c r="B55" s="107"/>
      <c r="C55" s="203" t="s">
        <v>367</v>
      </c>
      <c r="D55" s="202"/>
      <c r="E55" s="108">
        <v>11.5944</v>
      </c>
      <c r="F55" s="109"/>
      <c r="G55" s="110"/>
    </row>
    <row r="56" spans="1:7">
      <c r="A56" s="106"/>
      <c r="B56" s="107"/>
      <c r="C56" s="203" t="s">
        <v>293</v>
      </c>
      <c r="D56" s="202"/>
      <c r="E56" s="108">
        <v>0</v>
      </c>
      <c r="F56" s="109"/>
      <c r="G56" s="110"/>
    </row>
    <row r="57" spans="1:7">
      <c r="A57" s="106"/>
      <c r="B57" s="107"/>
      <c r="C57" s="201" t="s">
        <v>194</v>
      </c>
      <c r="D57" s="202"/>
      <c r="E57" s="111">
        <v>11.5944</v>
      </c>
      <c r="F57" s="109"/>
      <c r="G57" s="110"/>
    </row>
    <row r="58" spans="1:7">
      <c r="A58" s="106"/>
      <c r="B58" s="107"/>
      <c r="C58" s="203" t="s">
        <v>297</v>
      </c>
      <c r="D58" s="202"/>
      <c r="E58" s="108">
        <v>13.0633</v>
      </c>
      <c r="F58" s="109"/>
      <c r="G58" s="110"/>
    </row>
    <row r="59" spans="1:7" ht="13.1">
      <c r="A59" s="131"/>
      <c r="B59" s="103" t="s">
        <v>187</v>
      </c>
      <c r="C59" s="104" t="str">
        <f>CONCATENATE(B10," ",C10)</f>
        <v>1 Zemní práce</v>
      </c>
      <c r="D59" s="132"/>
      <c r="E59" s="133"/>
      <c r="F59" s="134"/>
      <c r="G59" s="105">
        <f>SUM(G10:G58)</f>
        <v>0</v>
      </c>
    </row>
    <row r="60" spans="1:7" ht="13.1">
      <c r="A60" s="94" t="s">
        <v>182</v>
      </c>
      <c r="B60" s="95" t="s">
        <v>27</v>
      </c>
      <c r="C60" s="96" t="s">
        <v>206</v>
      </c>
      <c r="D60" s="128"/>
      <c r="E60" s="129"/>
      <c r="F60" s="129"/>
      <c r="G60" s="130"/>
    </row>
    <row r="61" spans="1:7">
      <c r="A61" s="97">
        <v>13</v>
      </c>
      <c r="B61" s="98" t="s">
        <v>368</v>
      </c>
      <c r="C61" s="99" t="s">
        <v>369</v>
      </c>
      <c r="D61" s="100" t="s">
        <v>184</v>
      </c>
      <c r="E61" s="101">
        <v>8.9924999999999997</v>
      </c>
      <c r="F61" s="101"/>
      <c r="G61" s="102">
        <f>E61*F61</f>
        <v>0</v>
      </c>
    </row>
    <row r="62" spans="1:7">
      <c r="A62" s="106"/>
      <c r="B62" s="107"/>
      <c r="C62" s="203" t="s">
        <v>351</v>
      </c>
      <c r="D62" s="202"/>
      <c r="E62" s="108">
        <v>0</v>
      </c>
      <c r="F62" s="109"/>
      <c r="G62" s="110"/>
    </row>
    <row r="63" spans="1:7">
      <c r="A63" s="106"/>
      <c r="B63" s="107"/>
      <c r="C63" s="201" t="s">
        <v>194</v>
      </c>
      <c r="D63" s="202"/>
      <c r="E63" s="111">
        <v>0</v>
      </c>
      <c r="F63" s="109"/>
      <c r="G63" s="110"/>
    </row>
    <row r="64" spans="1:7">
      <c r="A64" s="106"/>
      <c r="B64" s="107"/>
      <c r="C64" s="203" t="s">
        <v>370</v>
      </c>
      <c r="D64" s="202"/>
      <c r="E64" s="108">
        <v>8.9924999999999997</v>
      </c>
      <c r="F64" s="109"/>
      <c r="G64" s="110"/>
    </row>
    <row r="65" spans="1:7">
      <c r="A65" s="97">
        <v>14</v>
      </c>
      <c r="B65" s="98" t="s">
        <v>208</v>
      </c>
      <c r="C65" s="99" t="s">
        <v>209</v>
      </c>
      <c r="D65" s="100" t="s">
        <v>184</v>
      </c>
      <c r="E65" s="101">
        <v>0.9466</v>
      </c>
      <c r="F65" s="101"/>
      <c r="G65" s="102">
        <f>E65*F65</f>
        <v>0</v>
      </c>
    </row>
    <row r="66" spans="1:7">
      <c r="A66" s="106"/>
      <c r="B66" s="107"/>
      <c r="C66" s="203" t="s">
        <v>210</v>
      </c>
      <c r="D66" s="202"/>
      <c r="E66" s="108">
        <v>0</v>
      </c>
      <c r="F66" s="109"/>
      <c r="G66" s="110"/>
    </row>
    <row r="67" spans="1:7">
      <c r="A67" s="106"/>
      <c r="B67" s="107"/>
      <c r="C67" s="203" t="s">
        <v>351</v>
      </c>
      <c r="D67" s="202"/>
      <c r="E67" s="108">
        <v>0</v>
      </c>
      <c r="F67" s="109"/>
      <c r="G67" s="110"/>
    </row>
    <row r="68" spans="1:7">
      <c r="A68" s="106"/>
      <c r="B68" s="107"/>
      <c r="C68" s="201" t="s">
        <v>194</v>
      </c>
      <c r="D68" s="202"/>
      <c r="E68" s="111">
        <v>0</v>
      </c>
      <c r="F68" s="109"/>
      <c r="G68" s="110"/>
    </row>
    <row r="69" spans="1:7">
      <c r="A69" s="106"/>
      <c r="B69" s="107"/>
      <c r="C69" s="203" t="s">
        <v>371</v>
      </c>
      <c r="D69" s="202"/>
      <c r="E69" s="108">
        <v>0.9466</v>
      </c>
      <c r="F69" s="109"/>
      <c r="G69" s="110"/>
    </row>
    <row r="70" spans="1:7" ht="13.1">
      <c r="A70" s="131"/>
      <c r="B70" s="103" t="s">
        <v>187</v>
      </c>
      <c r="C70" s="104" t="str">
        <f>CONCATENATE(B60," ",C60)</f>
        <v>2 Základy a zvláštní zakládání</v>
      </c>
      <c r="D70" s="132"/>
      <c r="E70" s="133"/>
      <c r="F70" s="134"/>
      <c r="G70" s="105">
        <f>SUM(G60:G69)</f>
        <v>0</v>
      </c>
    </row>
    <row r="71" spans="1:7" ht="13.1">
      <c r="A71" s="94" t="s">
        <v>182</v>
      </c>
      <c r="B71" s="95" t="s">
        <v>26</v>
      </c>
      <c r="C71" s="96" t="s">
        <v>214</v>
      </c>
      <c r="D71" s="128"/>
      <c r="E71" s="129"/>
      <c r="F71" s="129"/>
      <c r="G71" s="130"/>
    </row>
    <row r="72" spans="1:7">
      <c r="A72" s="97">
        <v>15</v>
      </c>
      <c r="B72" s="98" t="s">
        <v>372</v>
      </c>
      <c r="C72" s="99" t="s">
        <v>373</v>
      </c>
      <c r="D72" s="100" t="s">
        <v>112</v>
      </c>
      <c r="E72" s="101">
        <v>4</v>
      </c>
      <c r="F72" s="101"/>
      <c r="G72" s="102">
        <f>E72*F72</f>
        <v>0</v>
      </c>
    </row>
    <row r="73" spans="1:7">
      <c r="A73" s="106"/>
      <c r="B73" s="107"/>
      <c r="C73" s="203" t="s">
        <v>256</v>
      </c>
      <c r="D73" s="202"/>
      <c r="E73" s="108">
        <v>0</v>
      </c>
      <c r="F73" s="109"/>
      <c r="G73" s="110"/>
    </row>
    <row r="74" spans="1:7">
      <c r="A74" s="106"/>
      <c r="B74" s="107"/>
      <c r="C74" s="201" t="s">
        <v>194</v>
      </c>
      <c r="D74" s="202"/>
      <c r="E74" s="111">
        <v>0</v>
      </c>
      <c r="F74" s="109"/>
      <c r="G74" s="110"/>
    </row>
    <row r="75" spans="1:7">
      <c r="A75" s="106"/>
      <c r="B75" s="107"/>
      <c r="C75" s="203" t="s">
        <v>344</v>
      </c>
      <c r="D75" s="202"/>
      <c r="E75" s="108">
        <v>4</v>
      </c>
      <c r="F75" s="109"/>
      <c r="G75" s="110"/>
    </row>
    <row r="76" spans="1:7">
      <c r="A76" s="97">
        <v>16</v>
      </c>
      <c r="B76" s="98" t="s">
        <v>374</v>
      </c>
      <c r="C76" s="99" t="s">
        <v>375</v>
      </c>
      <c r="D76" s="100" t="s">
        <v>184</v>
      </c>
      <c r="E76" s="101">
        <v>4.5198</v>
      </c>
      <c r="F76" s="101"/>
      <c r="G76" s="102">
        <f>E76*F76</f>
        <v>0</v>
      </c>
    </row>
    <row r="77" spans="1:7">
      <c r="A77" s="106"/>
      <c r="B77" s="107"/>
      <c r="C77" s="203" t="s">
        <v>376</v>
      </c>
      <c r="D77" s="202"/>
      <c r="E77" s="108">
        <v>0</v>
      </c>
      <c r="F77" s="109"/>
      <c r="G77" s="110"/>
    </row>
    <row r="78" spans="1:7">
      <c r="A78" s="106"/>
      <c r="B78" s="107"/>
      <c r="C78" s="203" t="s">
        <v>217</v>
      </c>
      <c r="D78" s="202"/>
      <c r="E78" s="108">
        <v>0</v>
      </c>
      <c r="F78" s="109"/>
      <c r="G78" s="110"/>
    </row>
    <row r="79" spans="1:7">
      <c r="A79" s="106"/>
      <c r="B79" s="107"/>
      <c r="C79" s="201" t="s">
        <v>194</v>
      </c>
      <c r="D79" s="202"/>
      <c r="E79" s="111">
        <v>0</v>
      </c>
      <c r="F79" s="109"/>
      <c r="G79" s="110"/>
    </row>
    <row r="80" spans="1:7">
      <c r="A80" s="106"/>
      <c r="B80" s="107"/>
      <c r="C80" s="203" t="s">
        <v>377</v>
      </c>
      <c r="D80" s="202"/>
      <c r="E80" s="108">
        <v>0.56259999999999999</v>
      </c>
      <c r="F80" s="109"/>
      <c r="G80" s="110"/>
    </row>
    <row r="81" spans="1:7">
      <c r="A81" s="106"/>
      <c r="B81" s="107"/>
      <c r="C81" s="201" t="s">
        <v>194</v>
      </c>
      <c r="D81" s="202"/>
      <c r="E81" s="111">
        <v>0.56259999999999999</v>
      </c>
      <c r="F81" s="109"/>
      <c r="G81" s="110"/>
    </row>
    <row r="82" spans="1:7">
      <c r="A82" s="106"/>
      <c r="B82" s="107"/>
      <c r="C82" s="203" t="s">
        <v>378</v>
      </c>
      <c r="D82" s="202"/>
      <c r="E82" s="108">
        <v>0.14330000000000001</v>
      </c>
      <c r="F82" s="109"/>
      <c r="G82" s="110"/>
    </row>
    <row r="83" spans="1:7">
      <c r="A83" s="106"/>
      <c r="B83" s="107"/>
      <c r="C83" s="203" t="s">
        <v>218</v>
      </c>
      <c r="D83" s="202"/>
      <c r="E83" s="108">
        <v>0</v>
      </c>
      <c r="F83" s="109"/>
      <c r="G83" s="110"/>
    </row>
    <row r="84" spans="1:7">
      <c r="A84" s="106"/>
      <c r="B84" s="107"/>
      <c r="C84" s="201" t="s">
        <v>194</v>
      </c>
      <c r="D84" s="202"/>
      <c r="E84" s="111">
        <v>0.14330000000000001</v>
      </c>
      <c r="F84" s="109"/>
      <c r="G84" s="110"/>
    </row>
    <row r="85" spans="1:7">
      <c r="A85" s="106"/>
      <c r="B85" s="107"/>
      <c r="C85" s="203" t="s">
        <v>379</v>
      </c>
      <c r="D85" s="202"/>
      <c r="E85" s="108">
        <v>0.18240000000000001</v>
      </c>
      <c r="F85" s="109"/>
      <c r="G85" s="110"/>
    </row>
    <row r="86" spans="1:7">
      <c r="A86" s="106"/>
      <c r="B86" s="107"/>
      <c r="C86" s="201" t="s">
        <v>194</v>
      </c>
      <c r="D86" s="202"/>
      <c r="E86" s="111">
        <v>0.18240000000000001</v>
      </c>
      <c r="F86" s="109"/>
      <c r="G86" s="110"/>
    </row>
    <row r="87" spans="1:7">
      <c r="A87" s="106"/>
      <c r="B87" s="107"/>
      <c r="C87" s="203" t="s">
        <v>380</v>
      </c>
      <c r="D87" s="202"/>
      <c r="E87" s="108">
        <v>0.8014</v>
      </c>
      <c r="F87" s="109"/>
      <c r="G87" s="110"/>
    </row>
    <row r="88" spans="1:7">
      <c r="A88" s="106"/>
      <c r="B88" s="107"/>
      <c r="C88" s="203" t="s">
        <v>222</v>
      </c>
      <c r="D88" s="202"/>
      <c r="E88" s="108">
        <v>0</v>
      </c>
      <c r="F88" s="109"/>
      <c r="G88" s="110"/>
    </row>
    <row r="89" spans="1:7">
      <c r="A89" s="106"/>
      <c r="B89" s="107"/>
      <c r="C89" s="201" t="s">
        <v>194</v>
      </c>
      <c r="D89" s="202"/>
      <c r="E89" s="111">
        <v>0.8014</v>
      </c>
      <c r="F89" s="109"/>
      <c r="G89" s="110"/>
    </row>
    <row r="90" spans="1:7">
      <c r="A90" s="106"/>
      <c r="B90" s="107"/>
      <c r="C90" s="203" t="s">
        <v>381</v>
      </c>
      <c r="D90" s="202"/>
      <c r="E90" s="108">
        <v>0.94340000000000002</v>
      </c>
      <c r="F90" s="109"/>
      <c r="G90" s="110"/>
    </row>
    <row r="91" spans="1:7">
      <c r="A91" s="106"/>
      <c r="B91" s="107"/>
      <c r="C91" s="203" t="s">
        <v>223</v>
      </c>
      <c r="D91" s="202"/>
      <c r="E91" s="108">
        <v>0</v>
      </c>
      <c r="F91" s="109"/>
      <c r="G91" s="110"/>
    </row>
    <row r="92" spans="1:7">
      <c r="A92" s="106"/>
      <c r="B92" s="107"/>
      <c r="C92" s="201" t="s">
        <v>194</v>
      </c>
      <c r="D92" s="202"/>
      <c r="E92" s="111">
        <v>0.94340000000000002</v>
      </c>
      <c r="F92" s="109"/>
      <c r="G92" s="110"/>
    </row>
    <row r="93" spans="1:7">
      <c r="A93" s="106"/>
      <c r="B93" s="107"/>
      <c r="C93" s="203" t="s">
        <v>381</v>
      </c>
      <c r="D93" s="202"/>
      <c r="E93" s="108">
        <v>0.94340000000000002</v>
      </c>
      <c r="F93" s="109"/>
      <c r="G93" s="110"/>
    </row>
    <row r="94" spans="1:7">
      <c r="A94" s="106"/>
      <c r="B94" s="107"/>
      <c r="C94" s="203" t="s">
        <v>224</v>
      </c>
      <c r="D94" s="202"/>
      <c r="E94" s="108">
        <v>0</v>
      </c>
      <c r="F94" s="109"/>
      <c r="G94" s="110"/>
    </row>
    <row r="95" spans="1:7">
      <c r="A95" s="106"/>
      <c r="B95" s="107"/>
      <c r="C95" s="201" t="s">
        <v>194</v>
      </c>
      <c r="D95" s="202"/>
      <c r="E95" s="111">
        <v>0.94340000000000002</v>
      </c>
      <c r="F95" s="109"/>
      <c r="G95" s="110"/>
    </row>
    <row r="96" spans="1:7">
      <c r="A96" s="106"/>
      <c r="B96" s="107"/>
      <c r="C96" s="203" t="s">
        <v>381</v>
      </c>
      <c r="D96" s="202"/>
      <c r="E96" s="108">
        <v>0.94340000000000002</v>
      </c>
      <c r="F96" s="109"/>
      <c r="G96" s="110"/>
    </row>
    <row r="97" spans="1:7">
      <c r="A97" s="97">
        <v>17</v>
      </c>
      <c r="B97" s="98" t="s">
        <v>382</v>
      </c>
      <c r="C97" s="99" t="s">
        <v>383</v>
      </c>
      <c r="D97" s="100" t="s">
        <v>112</v>
      </c>
      <c r="E97" s="101">
        <v>1</v>
      </c>
      <c r="F97" s="101"/>
      <c r="G97" s="102">
        <f>E97*F97</f>
        <v>0</v>
      </c>
    </row>
    <row r="98" spans="1:7">
      <c r="A98" s="106"/>
      <c r="B98" s="107"/>
      <c r="C98" s="203" t="s">
        <v>256</v>
      </c>
      <c r="D98" s="202"/>
      <c r="E98" s="108">
        <v>0</v>
      </c>
      <c r="F98" s="109"/>
      <c r="G98" s="110"/>
    </row>
    <row r="99" spans="1:7">
      <c r="A99" s="106"/>
      <c r="B99" s="107"/>
      <c r="C99" s="201" t="s">
        <v>194</v>
      </c>
      <c r="D99" s="202"/>
      <c r="E99" s="111">
        <v>0</v>
      </c>
      <c r="F99" s="109"/>
      <c r="G99" s="110"/>
    </row>
    <row r="100" spans="1:7">
      <c r="A100" s="106"/>
      <c r="B100" s="107"/>
      <c r="C100" s="203" t="s">
        <v>43</v>
      </c>
      <c r="D100" s="202"/>
      <c r="E100" s="108">
        <v>1</v>
      </c>
      <c r="F100" s="109"/>
      <c r="G100" s="110"/>
    </row>
    <row r="101" spans="1:7">
      <c r="A101" s="97">
        <v>18</v>
      </c>
      <c r="B101" s="98" t="s">
        <v>215</v>
      </c>
      <c r="C101" s="99" t="s">
        <v>216</v>
      </c>
      <c r="D101" s="100" t="s">
        <v>184</v>
      </c>
      <c r="E101" s="101">
        <v>0.65249999999999997</v>
      </c>
      <c r="F101" s="101"/>
      <c r="G101" s="102">
        <f>E101*F101</f>
        <v>0</v>
      </c>
    </row>
    <row r="102" spans="1:7">
      <c r="A102" s="106"/>
      <c r="B102" s="107"/>
      <c r="C102" s="203" t="s">
        <v>217</v>
      </c>
      <c r="D102" s="202"/>
      <c r="E102" s="108">
        <v>0</v>
      </c>
      <c r="F102" s="109"/>
      <c r="G102" s="110"/>
    </row>
    <row r="103" spans="1:7">
      <c r="A103" s="106"/>
      <c r="B103" s="107"/>
      <c r="C103" s="201" t="s">
        <v>194</v>
      </c>
      <c r="D103" s="202"/>
      <c r="E103" s="111">
        <v>0</v>
      </c>
      <c r="F103" s="109"/>
      <c r="G103" s="110"/>
    </row>
    <row r="104" spans="1:7">
      <c r="A104" s="106"/>
      <c r="B104" s="107"/>
      <c r="C104" s="203" t="s">
        <v>384</v>
      </c>
      <c r="D104" s="202"/>
      <c r="E104" s="108">
        <v>0.19040000000000001</v>
      </c>
      <c r="F104" s="109"/>
      <c r="G104" s="110"/>
    </row>
    <row r="105" spans="1:7">
      <c r="A105" s="106"/>
      <c r="B105" s="107"/>
      <c r="C105" s="201" t="s">
        <v>194</v>
      </c>
      <c r="D105" s="202"/>
      <c r="E105" s="111">
        <v>0.19040000000000001</v>
      </c>
      <c r="F105" s="109"/>
      <c r="G105" s="110"/>
    </row>
    <row r="106" spans="1:7">
      <c r="A106" s="106"/>
      <c r="B106" s="107"/>
      <c r="C106" s="203" t="s">
        <v>385</v>
      </c>
      <c r="D106" s="202"/>
      <c r="E106" s="108">
        <v>0.26600000000000001</v>
      </c>
      <c r="F106" s="109"/>
      <c r="G106" s="110"/>
    </row>
    <row r="107" spans="1:7">
      <c r="A107" s="106"/>
      <c r="B107" s="107"/>
      <c r="C107" s="201" t="s">
        <v>194</v>
      </c>
      <c r="D107" s="202"/>
      <c r="E107" s="111">
        <v>0.26600000000000001</v>
      </c>
      <c r="F107" s="109"/>
      <c r="G107" s="110"/>
    </row>
    <row r="108" spans="1:7">
      <c r="A108" s="106"/>
      <c r="B108" s="107"/>
      <c r="C108" s="203" t="s">
        <v>386</v>
      </c>
      <c r="D108" s="202"/>
      <c r="E108" s="108">
        <v>0.1961</v>
      </c>
      <c r="F108" s="109"/>
      <c r="G108" s="110"/>
    </row>
    <row r="109" spans="1:7" ht="20.95">
      <c r="A109" s="97">
        <v>19</v>
      </c>
      <c r="B109" s="98" t="s">
        <v>387</v>
      </c>
      <c r="C109" s="99" t="s">
        <v>388</v>
      </c>
      <c r="D109" s="100" t="s">
        <v>207</v>
      </c>
      <c r="E109" s="101">
        <v>0.1532</v>
      </c>
      <c r="F109" s="101"/>
      <c r="G109" s="102">
        <f>E109*F109</f>
        <v>0</v>
      </c>
    </row>
    <row r="110" spans="1:7">
      <c r="A110" s="106"/>
      <c r="B110" s="107"/>
      <c r="C110" s="201" t="s">
        <v>194</v>
      </c>
      <c r="D110" s="202"/>
      <c r="E110" s="111">
        <v>0</v>
      </c>
      <c r="F110" s="109"/>
      <c r="G110" s="110"/>
    </row>
    <row r="111" spans="1:7">
      <c r="A111" s="106"/>
      <c r="B111" s="107"/>
      <c r="C111" s="203" t="s">
        <v>389</v>
      </c>
      <c r="D111" s="202"/>
      <c r="E111" s="108">
        <v>0.1532</v>
      </c>
      <c r="F111" s="109"/>
      <c r="G111" s="110"/>
    </row>
    <row r="112" spans="1:7" ht="20.95">
      <c r="A112" s="97">
        <v>20</v>
      </c>
      <c r="B112" s="98" t="s">
        <v>219</v>
      </c>
      <c r="C112" s="99" t="s">
        <v>220</v>
      </c>
      <c r="D112" s="100" t="s">
        <v>207</v>
      </c>
      <c r="E112" s="101">
        <v>0.3377</v>
      </c>
      <c r="F112" s="101"/>
      <c r="G112" s="102">
        <f>E112*F112</f>
        <v>0</v>
      </c>
    </row>
    <row r="113" spans="1:7">
      <c r="A113" s="106"/>
      <c r="B113" s="107"/>
      <c r="C113" s="203" t="s">
        <v>217</v>
      </c>
      <c r="D113" s="202"/>
      <c r="E113" s="108">
        <v>0</v>
      </c>
      <c r="F113" s="109"/>
      <c r="G113" s="110"/>
    </row>
    <row r="114" spans="1:7">
      <c r="A114" s="106"/>
      <c r="B114" s="107"/>
      <c r="C114" s="201" t="s">
        <v>194</v>
      </c>
      <c r="D114" s="202"/>
      <c r="E114" s="111">
        <v>0</v>
      </c>
      <c r="F114" s="109"/>
      <c r="G114" s="110"/>
    </row>
    <row r="115" spans="1:7">
      <c r="A115" s="106"/>
      <c r="B115" s="107"/>
      <c r="C115" s="203" t="s">
        <v>221</v>
      </c>
      <c r="D115" s="202"/>
      <c r="E115" s="108">
        <v>0.1116</v>
      </c>
      <c r="F115" s="109"/>
      <c r="G115" s="110"/>
    </row>
    <row r="116" spans="1:7">
      <c r="A116" s="106"/>
      <c r="B116" s="107"/>
      <c r="C116" s="201" t="s">
        <v>194</v>
      </c>
      <c r="D116" s="202"/>
      <c r="E116" s="111">
        <v>0.1116</v>
      </c>
      <c r="F116" s="109"/>
      <c r="G116" s="110"/>
    </row>
    <row r="117" spans="1:7">
      <c r="A117" s="106"/>
      <c r="B117" s="107"/>
      <c r="C117" s="203" t="s">
        <v>390</v>
      </c>
      <c r="D117" s="202"/>
      <c r="E117" s="108">
        <v>0.1008</v>
      </c>
      <c r="F117" s="109"/>
      <c r="G117" s="110"/>
    </row>
    <row r="118" spans="1:7">
      <c r="A118" s="106"/>
      <c r="B118" s="107"/>
      <c r="C118" s="201" t="s">
        <v>194</v>
      </c>
      <c r="D118" s="202"/>
      <c r="E118" s="111">
        <v>0.1008</v>
      </c>
      <c r="F118" s="109"/>
      <c r="G118" s="110"/>
    </row>
    <row r="119" spans="1:7">
      <c r="A119" s="106"/>
      <c r="B119" s="107"/>
      <c r="C119" s="203" t="s">
        <v>391</v>
      </c>
      <c r="D119" s="202"/>
      <c r="E119" s="108">
        <v>6.0499999999999998E-2</v>
      </c>
      <c r="F119" s="109"/>
      <c r="G119" s="110"/>
    </row>
    <row r="120" spans="1:7">
      <c r="A120" s="106"/>
      <c r="B120" s="107"/>
      <c r="C120" s="201" t="s">
        <v>194</v>
      </c>
      <c r="D120" s="202"/>
      <c r="E120" s="111">
        <v>6.0499999999999998E-2</v>
      </c>
      <c r="F120" s="109"/>
      <c r="G120" s="110"/>
    </row>
    <row r="121" spans="1:7">
      <c r="A121" s="106"/>
      <c r="B121" s="107"/>
      <c r="C121" s="203" t="s">
        <v>392</v>
      </c>
      <c r="D121" s="202"/>
      <c r="E121" s="108">
        <v>6.4799999999999996E-2</v>
      </c>
      <c r="F121" s="109"/>
      <c r="G121" s="110"/>
    </row>
    <row r="122" spans="1:7">
      <c r="A122" s="97">
        <v>21</v>
      </c>
      <c r="B122" s="98" t="s">
        <v>393</v>
      </c>
      <c r="C122" s="99" t="s">
        <v>394</v>
      </c>
      <c r="D122" s="100" t="s">
        <v>31</v>
      </c>
      <c r="E122" s="101">
        <v>7.76</v>
      </c>
      <c r="F122" s="101"/>
      <c r="G122" s="102">
        <f>E122*F122</f>
        <v>0</v>
      </c>
    </row>
    <row r="123" spans="1:7">
      <c r="A123" s="106"/>
      <c r="B123" s="107"/>
      <c r="C123" s="203" t="s">
        <v>217</v>
      </c>
      <c r="D123" s="202"/>
      <c r="E123" s="108">
        <v>0</v>
      </c>
      <c r="F123" s="109"/>
      <c r="G123" s="110"/>
    </row>
    <row r="124" spans="1:7">
      <c r="A124" s="106"/>
      <c r="B124" s="107"/>
      <c r="C124" s="201" t="s">
        <v>194</v>
      </c>
      <c r="D124" s="202"/>
      <c r="E124" s="111">
        <v>0</v>
      </c>
      <c r="F124" s="109"/>
      <c r="G124" s="110"/>
    </row>
    <row r="125" spans="1:7">
      <c r="A125" s="106"/>
      <c r="B125" s="107"/>
      <c r="C125" s="203" t="s">
        <v>395</v>
      </c>
      <c r="D125" s="202"/>
      <c r="E125" s="108">
        <v>9.86</v>
      </c>
      <c r="F125" s="109"/>
      <c r="G125" s="110"/>
    </row>
    <row r="126" spans="1:7">
      <c r="A126" s="106"/>
      <c r="B126" s="107"/>
      <c r="C126" s="201" t="s">
        <v>194</v>
      </c>
      <c r="D126" s="202"/>
      <c r="E126" s="111">
        <v>9.86</v>
      </c>
      <c r="F126" s="109"/>
      <c r="G126" s="110"/>
    </row>
    <row r="127" spans="1:7">
      <c r="A127" s="106"/>
      <c r="B127" s="107"/>
      <c r="C127" s="203" t="s">
        <v>396</v>
      </c>
      <c r="D127" s="202"/>
      <c r="E127" s="108">
        <v>-2.1</v>
      </c>
      <c r="F127" s="109"/>
      <c r="G127" s="110"/>
    </row>
    <row r="128" spans="1:7">
      <c r="A128" s="97">
        <v>22</v>
      </c>
      <c r="B128" s="98" t="s">
        <v>397</v>
      </c>
      <c r="C128" s="99" t="s">
        <v>398</v>
      </c>
      <c r="D128" s="100" t="s">
        <v>31</v>
      </c>
      <c r="E128" s="101">
        <v>9.6300000000000008</v>
      </c>
      <c r="F128" s="101"/>
      <c r="G128" s="102">
        <f>E128*F128</f>
        <v>0</v>
      </c>
    </row>
    <row r="129" spans="1:7">
      <c r="A129" s="106"/>
      <c r="B129" s="107"/>
      <c r="C129" s="203" t="s">
        <v>217</v>
      </c>
      <c r="D129" s="202"/>
      <c r="E129" s="108">
        <v>0</v>
      </c>
      <c r="F129" s="109"/>
      <c r="G129" s="110"/>
    </row>
    <row r="130" spans="1:7">
      <c r="A130" s="106"/>
      <c r="B130" s="107"/>
      <c r="C130" s="201" t="s">
        <v>194</v>
      </c>
      <c r="D130" s="202"/>
      <c r="E130" s="111">
        <v>0</v>
      </c>
      <c r="F130" s="109"/>
      <c r="G130" s="110"/>
    </row>
    <row r="131" spans="1:7">
      <c r="A131" s="106"/>
      <c r="B131" s="107"/>
      <c r="C131" s="203" t="s">
        <v>399</v>
      </c>
      <c r="D131" s="202"/>
      <c r="E131" s="108">
        <v>11.31</v>
      </c>
      <c r="F131" s="109"/>
      <c r="G131" s="110"/>
    </row>
    <row r="132" spans="1:7">
      <c r="A132" s="106"/>
      <c r="B132" s="107"/>
      <c r="C132" s="201" t="s">
        <v>194</v>
      </c>
      <c r="D132" s="202"/>
      <c r="E132" s="111">
        <v>11.31</v>
      </c>
      <c r="F132" s="109"/>
      <c r="G132" s="110"/>
    </row>
    <row r="133" spans="1:7">
      <c r="A133" s="106"/>
      <c r="B133" s="107"/>
      <c r="C133" s="203" t="s">
        <v>400</v>
      </c>
      <c r="D133" s="202"/>
      <c r="E133" s="108">
        <v>-1.68</v>
      </c>
      <c r="F133" s="109"/>
      <c r="G133" s="110"/>
    </row>
    <row r="134" spans="1:7">
      <c r="A134" s="97">
        <v>23</v>
      </c>
      <c r="B134" s="98" t="s">
        <v>401</v>
      </c>
      <c r="C134" s="99" t="s">
        <v>402</v>
      </c>
      <c r="D134" s="100" t="s">
        <v>25</v>
      </c>
      <c r="E134" s="101">
        <v>14.5</v>
      </c>
      <c r="F134" s="101"/>
      <c r="G134" s="102">
        <f>E134*F134</f>
        <v>0</v>
      </c>
    </row>
    <row r="135" spans="1:7">
      <c r="A135" s="106"/>
      <c r="B135" s="107"/>
      <c r="C135" s="203" t="s">
        <v>217</v>
      </c>
      <c r="D135" s="202"/>
      <c r="E135" s="108">
        <v>0</v>
      </c>
      <c r="F135" s="109"/>
      <c r="G135" s="110"/>
    </row>
    <row r="136" spans="1:7">
      <c r="A136" s="106"/>
      <c r="B136" s="107"/>
      <c r="C136" s="201" t="s">
        <v>194</v>
      </c>
      <c r="D136" s="202"/>
      <c r="E136" s="111">
        <v>0</v>
      </c>
      <c r="F136" s="109"/>
      <c r="G136" s="110"/>
    </row>
    <row r="137" spans="1:7">
      <c r="A137" s="106"/>
      <c r="B137" s="107"/>
      <c r="C137" s="203" t="s">
        <v>403</v>
      </c>
      <c r="D137" s="202"/>
      <c r="E137" s="108">
        <v>14.5</v>
      </c>
      <c r="F137" s="109"/>
      <c r="G137" s="110"/>
    </row>
    <row r="138" spans="1:7">
      <c r="A138" s="97">
        <v>24</v>
      </c>
      <c r="B138" s="98" t="s">
        <v>225</v>
      </c>
      <c r="C138" s="99" t="s">
        <v>226</v>
      </c>
      <c r="D138" s="100" t="s">
        <v>31</v>
      </c>
      <c r="E138" s="101">
        <v>5.0576999999999996</v>
      </c>
      <c r="F138" s="101"/>
      <c r="G138" s="102">
        <f>E138*F138</f>
        <v>0</v>
      </c>
    </row>
    <row r="139" spans="1:7">
      <c r="A139" s="106"/>
      <c r="B139" s="107"/>
      <c r="C139" s="203" t="s">
        <v>217</v>
      </c>
      <c r="D139" s="202"/>
      <c r="E139" s="108">
        <v>0</v>
      </c>
      <c r="F139" s="109"/>
      <c r="G139" s="110"/>
    </row>
    <row r="140" spans="1:7">
      <c r="A140" s="106"/>
      <c r="B140" s="107"/>
      <c r="C140" s="201" t="s">
        <v>194</v>
      </c>
      <c r="D140" s="202"/>
      <c r="E140" s="111">
        <v>0</v>
      </c>
      <c r="F140" s="109"/>
      <c r="G140" s="110"/>
    </row>
    <row r="141" spans="1:7">
      <c r="A141" s="106"/>
      <c r="B141" s="107"/>
      <c r="C141" s="203" t="s">
        <v>404</v>
      </c>
      <c r="D141" s="202"/>
      <c r="E141" s="108">
        <v>3.1739999999999999</v>
      </c>
      <c r="F141" s="109"/>
      <c r="G141" s="110"/>
    </row>
    <row r="142" spans="1:7">
      <c r="A142" s="106"/>
      <c r="B142" s="107"/>
      <c r="C142" s="201" t="s">
        <v>194</v>
      </c>
      <c r="D142" s="202"/>
      <c r="E142" s="111">
        <v>3.1739999999999999</v>
      </c>
      <c r="F142" s="109"/>
      <c r="G142" s="110"/>
    </row>
    <row r="143" spans="1:7">
      <c r="A143" s="106"/>
      <c r="B143" s="107"/>
      <c r="C143" s="203" t="s">
        <v>405</v>
      </c>
      <c r="D143" s="202"/>
      <c r="E143" s="108">
        <v>0.94989999999999997</v>
      </c>
      <c r="F143" s="109"/>
      <c r="G143" s="110"/>
    </row>
    <row r="144" spans="1:7">
      <c r="A144" s="106"/>
      <c r="B144" s="107"/>
      <c r="C144" s="201" t="s">
        <v>194</v>
      </c>
      <c r="D144" s="202"/>
      <c r="E144" s="111">
        <v>0.94989999999999997</v>
      </c>
      <c r="F144" s="109"/>
      <c r="G144" s="110"/>
    </row>
    <row r="145" spans="1:7">
      <c r="A145" s="106"/>
      <c r="B145" s="107"/>
      <c r="C145" s="203" t="s">
        <v>406</v>
      </c>
      <c r="D145" s="202"/>
      <c r="E145" s="108">
        <v>0.93379999999999996</v>
      </c>
      <c r="F145" s="109"/>
      <c r="G145" s="110"/>
    </row>
    <row r="146" spans="1:7">
      <c r="A146" s="97">
        <v>25</v>
      </c>
      <c r="B146" s="98" t="s">
        <v>298</v>
      </c>
      <c r="C146" s="99" t="s">
        <v>299</v>
      </c>
      <c r="D146" s="100" t="s">
        <v>31</v>
      </c>
      <c r="E146" s="101">
        <v>60.356000000000002</v>
      </c>
      <c r="F146" s="101"/>
      <c r="G146" s="102">
        <f>E146*F146</f>
        <v>0</v>
      </c>
    </row>
    <row r="147" spans="1:7">
      <c r="A147" s="106"/>
      <c r="B147" s="107"/>
      <c r="C147" s="201" t="s">
        <v>194</v>
      </c>
      <c r="D147" s="202"/>
      <c r="E147" s="111">
        <v>0</v>
      </c>
      <c r="F147" s="109"/>
      <c r="G147" s="110"/>
    </row>
    <row r="148" spans="1:7">
      <c r="A148" s="106"/>
      <c r="B148" s="107"/>
      <c r="C148" s="203" t="s">
        <v>300</v>
      </c>
      <c r="D148" s="202"/>
      <c r="E148" s="108">
        <v>1.9319999999999999</v>
      </c>
      <c r="F148" s="109"/>
      <c r="G148" s="110"/>
    </row>
    <row r="149" spans="1:7">
      <c r="A149" s="106"/>
      <c r="B149" s="107"/>
      <c r="C149" s="201" t="s">
        <v>194</v>
      </c>
      <c r="D149" s="202"/>
      <c r="E149" s="111">
        <v>1.9319999999999999</v>
      </c>
      <c r="F149" s="109"/>
      <c r="G149" s="110"/>
    </row>
    <row r="150" spans="1:7">
      <c r="A150" s="106"/>
      <c r="B150" s="107"/>
      <c r="C150" s="203" t="s">
        <v>301</v>
      </c>
      <c r="D150" s="202"/>
      <c r="E150" s="108">
        <v>29.1525</v>
      </c>
      <c r="F150" s="109"/>
      <c r="G150" s="110"/>
    </row>
    <row r="151" spans="1:7">
      <c r="A151" s="106"/>
      <c r="B151" s="107"/>
      <c r="C151" s="201" t="s">
        <v>194</v>
      </c>
      <c r="D151" s="202"/>
      <c r="E151" s="111">
        <v>29.1525</v>
      </c>
      <c r="F151" s="109"/>
      <c r="G151" s="110"/>
    </row>
    <row r="152" spans="1:7">
      <c r="A152" s="106"/>
      <c r="B152" s="107"/>
      <c r="C152" s="203" t="s">
        <v>264</v>
      </c>
      <c r="D152" s="202"/>
      <c r="E152" s="108">
        <v>3.5017</v>
      </c>
      <c r="F152" s="109"/>
      <c r="G152" s="110"/>
    </row>
    <row r="153" spans="1:7">
      <c r="A153" s="106"/>
      <c r="B153" s="107"/>
      <c r="C153" s="201" t="s">
        <v>194</v>
      </c>
      <c r="D153" s="202"/>
      <c r="E153" s="111">
        <v>3.5017</v>
      </c>
      <c r="F153" s="109"/>
      <c r="G153" s="110"/>
    </row>
    <row r="154" spans="1:7">
      <c r="A154" s="106"/>
      <c r="B154" s="107"/>
      <c r="C154" s="203" t="s">
        <v>265</v>
      </c>
      <c r="D154" s="202"/>
      <c r="E154" s="108">
        <v>13.7224</v>
      </c>
      <c r="F154" s="109"/>
      <c r="G154" s="110"/>
    </row>
    <row r="155" spans="1:7">
      <c r="A155" s="106"/>
      <c r="B155" s="107"/>
      <c r="C155" s="201" t="s">
        <v>194</v>
      </c>
      <c r="D155" s="202"/>
      <c r="E155" s="111">
        <v>13.7224</v>
      </c>
      <c r="F155" s="109"/>
      <c r="G155" s="110"/>
    </row>
    <row r="156" spans="1:7">
      <c r="A156" s="106"/>
      <c r="B156" s="107"/>
      <c r="C156" s="203" t="s">
        <v>263</v>
      </c>
      <c r="D156" s="202"/>
      <c r="E156" s="108">
        <v>12.0474</v>
      </c>
      <c r="F156" s="109"/>
      <c r="G156" s="110"/>
    </row>
    <row r="157" spans="1:7">
      <c r="A157" s="97">
        <v>26</v>
      </c>
      <c r="B157" s="98" t="s">
        <v>227</v>
      </c>
      <c r="C157" s="99" t="s">
        <v>228</v>
      </c>
      <c r="D157" s="100" t="s">
        <v>31</v>
      </c>
      <c r="E157" s="101">
        <v>7.5865</v>
      </c>
      <c r="F157" s="101"/>
      <c r="G157" s="102">
        <f>E157*F157</f>
        <v>0</v>
      </c>
    </row>
    <row r="158" spans="1:7">
      <c r="A158" s="106"/>
      <c r="B158" s="107"/>
      <c r="C158" s="203" t="s">
        <v>217</v>
      </c>
      <c r="D158" s="202"/>
      <c r="E158" s="108">
        <v>0</v>
      </c>
      <c r="F158" s="109"/>
      <c r="G158" s="110"/>
    </row>
    <row r="159" spans="1:7">
      <c r="A159" s="106"/>
      <c r="B159" s="107"/>
      <c r="C159" s="201" t="s">
        <v>194</v>
      </c>
      <c r="D159" s="202"/>
      <c r="E159" s="111">
        <v>0</v>
      </c>
      <c r="F159" s="109"/>
      <c r="G159" s="110"/>
    </row>
    <row r="160" spans="1:7">
      <c r="A160" s="106"/>
      <c r="B160" s="107"/>
      <c r="C160" s="203" t="s">
        <v>407</v>
      </c>
      <c r="D160" s="202"/>
      <c r="E160" s="108">
        <v>4.7610000000000001</v>
      </c>
      <c r="F160" s="109"/>
      <c r="G160" s="110"/>
    </row>
    <row r="161" spans="1:7">
      <c r="A161" s="106"/>
      <c r="B161" s="107"/>
      <c r="C161" s="201" t="s">
        <v>194</v>
      </c>
      <c r="D161" s="202"/>
      <c r="E161" s="111">
        <v>4.7610000000000001</v>
      </c>
      <c r="F161" s="109"/>
      <c r="G161" s="110"/>
    </row>
    <row r="162" spans="1:7">
      <c r="A162" s="106"/>
      <c r="B162" s="107"/>
      <c r="C162" s="203" t="s">
        <v>408</v>
      </c>
      <c r="D162" s="202"/>
      <c r="E162" s="108">
        <v>1.4249000000000001</v>
      </c>
      <c r="F162" s="109"/>
      <c r="G162" s="110"/>
    </row>
    <row r="163" spans="1:7">
      <c r="A163" s="106"/>
      <c r="B163" s="107"/>
      <c r="C163" s="201" t="s">
        <v>194</v>
      </c>
      <c r="D163" s="202"/>
      <c r="E163" s="111">
        <v>1.4249000000000001</v>
      </c>
      <c r="F163" s="109"/>
      <c r="G163" s="110"/>
    </row>
    <row r="164" spans="1:7">
      <c r="A164" s="106"/>
      <c r="B164" s="107"/>
      <c r="C164" s="203" t="s">
        <v>409</v>
      </c>
      <c r="D164" s="202"/>
      <c r="E164" s="108">
        <v>1.4007000000000001</v>
      </c>
      <c r="F164" s="109"/>
      <c r="G164" s="110"/>
    </row>
    <row r="165" spans="1:7">
      <c r="A165" s="97">
        <v>27</v>
      </c>
      <c r="B165" s="98" t="s">
        <v>229</v>
      </c>
      <c r="C165" s="99" t="s">
        <v>230</v>
      </c>
      <c r="D165" s="100" t="s">
        <v>31</v>
      </c>
      <c r="E165" s="101">
        <v>7.0679999999999996</v>
      </c>
      <c r="F165" s="101"/>
      <c r="G165" s="102">
        <f>E165*F165</f>
        <v>0</v>
      </c>
    </row>
    <row r="166" spans="1:7">
      <c r="A166" s="106"/>
      <c r="B166" s="107"/>
      <c r="C166" s="203" t="s">
        <v>217</v>
      </c>
      <c r="D166" s="202"/>
      <c r="E166" s="108">
        <v>0</v>
      </c>
      <c r="F166" s="109"/>
      <c r="G166" s="110"/>
    </row>
    <row r="167" spans="1:7">
      <c r="A167" s="106"/>
      <c r="B167" s="107"/>
      <c r="C167" s="201" t="s">
        <v>194</v>
      </c>
      <c r="D167" s="202"/>
      <c r="E167" s="111">
        <v>0</v>
      </c>
      <c r="F167" s="109"/>
      <c r="G167" s="110"/>
    </row>
    <row r="168" spans="1:7">
      <c r="A168" s="106"/>
      <c r="B168" s="107"/>
      <c r="C168" s="203" t="s">
        <v>410</v>
      </c>
      <c r="D168" s="202"/>
      <c r="E168" s="108">
        <v>7.0679999999999996</v>
      </c>
      <c r="F168" s="109"/>
      <c r="G168" s="110"/>
    </row>
    <row r="169" spans="1:7" ht="13.1">
      <c r="A169" s="131"/>
      <c r="B169" s="103" t="s">
        <v>187</v>
      </c>
      <c r="C169" s="104" t="str">
        <f>CONCATENATE(B71," ",C71)</f>
        <v>3 Svislé a kompletní konstrukce</v>
      </c>
      <c r="D169" s="132"/>
      <c r="E169" s="133"/>
      <c r="F169" s="134"/>
      <c r="G169" s="105">
        <f>SUM(G71:G168)</f>
        <v>0</v>
      </c>
    </row>
    <row r="170" spans="1:7" ht="13.1">
      <c r="A170" s="94" t="s">
        <v>182</v>
      </c>
      <c r="B170" s="95" t="s">
        <v>344</v>
      </c>
      <c r="C170" s="96" t="s">
        <v>411</v>
      </c>
      <c r="D170" s="128"/>
      <c r="E170" s="129"/>
      <c r="F170" s="129"/>
      <c r="G170" s="130"/>
    </row>
    <row r="171" spans="1:7">
      <c r="A171" s="97">
        <v>28</v>
      </c>
      <c r="B171" s="98" t="s">
        <v>412</v>
      </c>
      <c r="C171" s="99" t="s">
        <v>413</v>
      </c>
      <c r="D171" s="100" t="s">
        <v>184</v>
      </c>
      <c r="E171" s="101">
        <v>4.327</v>
      </c>
      <c r="F171" s="101"/>
      <c r="G171" s="102">
        <f>E171*F171</f>
        <v>0</v>
      </c>
    </row>
    <row r="172" spans="1:7">
      <c r="A172" s="106"/>
      <c r="B172" s="107"/>
      <c r="C172" s="203" t="s">
        <v>328</v>
      </c>
      <c r="D172" s="202"/>
      <c r="E172" s="108">
        <v>0</v>
      </c>
      <c r="F172" s="109"/>
      <c r="G172" s="110"/>
    </row>
    <row r="173" spans="1:7">
      <c r="A173" s="106"/>
      <c r="B173" s="107"/>
      <c r="C173" s="201" t="s">
        <v>194</v>
      </c>
      <c r="D173" s="202"/>
      <c r="E173" s="111">
        <v>0</v>
      </c>
      <c r="F173" s="109"/>
      <c r="G173" s="110"/>
    </row>
    <row r="174" spans="1:7">
      <c r="A174" s="106"/>
      <c r="B174" s="107"/>
      <c r="C174" s="203" t="s">
        <v>414</v>
      </c>
      <c r="D174" s="202"/>
      <c r="E174" s="108">
        <v>4.327</v>
      </c>
      <c r="F174" s="109"/>
      <c r="G174" s="110"/>
    </row>
    <row r="175" spans="1:7" ht="13.1">
      <c r="A175" s="131"/>
      <c r="B175" s="103" t="s">
        <v>187</v>
      </c>
      <c r="C175" s="104" t="str">
        <f>CONCATENATE(B170," ",C170)</f>
        <v>4 Vodorovné konstrukce</v>
      </c>
      <c r="D175" s="132"/>
      <c r="E175" s="133"/>
      <c r="F175" s="134"/>
      <c r="G175" s="105">
        <f>SUM(G170:G174)</f>
        <v>0</v>
      </c>
    </row>
    <row r="176" spans="1:7" ht="13.1">
      <c r="A176" s="94" t="s">
        <v>182</v>
      </c>
      <c r="B176" s="95" t="s">
        <v>415</v>
      </c>
      <c r="C176" s="96" t="s">
        <v>416</v>
      </c>
      <c r="D176" s="128"/>
      <c r="E176" s="129"/>
      <c r="F176" s="129"/>
      <c r="G176" s="130"/>
    </row>
    <row r="177" spans="1:7">
      <c r="A177" s="97">
        <v>29</v>
      </c>
      <c r="B177" s="98" t="s">
        <v>417</v>
      </c>
      <c r="C177" s="99" t="s">
        <v>418</v>
      </c>
      <c r="D177" s="100" t="s">
        <v>184</v>
      </c>
      <c r="E177" s="101">
        <v>0.58509999999999995</v>
      </c>
      <c r="F177" s="101"/>
      <c r="G177" s="102">
        <f>E177*F177</f>
        <v>0</v>
      </c>
    </row>
    <row r="178" spans="1:7">
      <c r="A178" s="106"/>
      <c r="B178" s="107"/>
      <c r="C178" s="203" t="s">
        <v>419</v>
      </c>
      <c r="D178" s="202"/>
      <c r="E178" s="108">
        <v>0</v>
      </c>
      <c r="F178" s="109"/>
      <c r="G178" s="110"/>
    </row>
    <row r="179" spans="1:7">
      <c r="A179" s="106"/>
      <c r="B179" s="107"/>
      <c r="C179" s="201" t="s">
        <v>194</v>
      </c>
      <c r="D179" s="202"/>
      <c r="E179" s="111">
        <v>0</v>
      </c>
      <c r="F179" s="109"/>
      <c r="G179" s="110"/>
    </row>
    <row r="180" spans="1:7">
      <c r="A180" s="106"/>
      <c r="B180" s="107"/>
      <c r="C180" s="203" t="s">
        <v>420</v>
      </c>
      <c r="D180" s="202"/>
      <c r="E180" s="108">
        <v>0.58509999999999995</v>
      </c>
      <c r="F180" s="109"/>
      <c r="G180" s="110"/>
    </row>
    <row r="181" spans="1:7">
      <c r="A181" s="97">
        <v>30</v>
      </c>
      <c r="B181" s="98" t="s">
        <v>421</v>
      </c>
      <c r="C181" s="99" t="s">
        <v>422</v>
      </c>
      <c r="D181" s="100" t="s">
        <v>25</v>
      </c>
      <c r="E181" s="101">
        <v>17.73</v>
      </c>
      <c r="F181" s="101"/>
      <c r="G181" s="102">
        <f>E181*F181</f>
        <v>0</v>
      </c>
    </row>
    <row r="182" spans="1:7">
      <c r="A182" s="106"/>
      <c r="B182" s="107"/>
      <c r="C182" s="201" t="s">
        <v>194</v>
      </c>
      <c r="D182" s="202"/>
      <c r="E182" s="111">
        <v>0</v>
      </c>
      <c r="F182" s="109"/>
      <c r="G182" s="110"/>
    </row>
    <row r="183" spans="1:7">
      <c r="A183" s="106"/>
      <c r="B183" s="107"/>
      <c r="C183" s="203" t="s">
        <v>423</v>
      </c>
      <c r="D183" s="202"/>
      <c r="E183" s="108">
        <v>17.73</v>
      </c>
      <c r="F183" s="109"/>
      <c r="G183" s="110"/>
    </row>
    <row r="184" spans="1:7">
      <c r="A184" s="97">
        <v>31</v>
      </c>
      <c r="B184" s="98" t="s">
        <v>424</v>
      </c>
      <c r="C184" s="99" t="s">
        <v>425</v>
      </c>
      <c r="D184" s="100" t="s">
        <v>31</v>
      </c>
      <c r="E184" s="101">
        <v>3.1913999999999998</v>
      </c>
      <c r="F184" s="101"/>
      <c r="G184" s="102">
        <f>E184*F184</f>
        <v>0</v>
      </c>
    </row>
    <row r="185" spans="1:7">
      <c r="A185" s="106"/>
      <c r="B185" s="107"/>
      <c r="C185" s="201" t="s">
        <v>194</v>
      </c>
      <c r="D185" s="202"/>
      <c r="E185" s="111">
        <v>0</v>
      </c>
      <c r="F185" s="109"/>
      <c r="G185" s="110"/>
    </row>
    <row r="186" spans="1:7">
      <c r="A186" s="106"/>
      <c r="B186" s="107"/>
      <c r="C186" s="203" t="s">
        <v>426</v>
      </c>
      <c r="D186" s="202"/>
      <c r="E186" s="108">
        <v>3.1913999999999998</v>
      </c>
      <c r="F186" s="109"/>
      <c r="G186" s="110"/>
    </row>
    <row r="187" spans="1:7">
      <c r="A187" s="97">
        <v>32</v>
      </c>
      <c r="B187" s="98" t="s">
        <v>427</v>
      </c>
      <c r="C187" s="99" t="s">
        <v>428</v>
      </c>
      <c r="D187" s="100" t="s">
        <v>31</v>
      </c>
      <c r="E187" s="101">
        <v>3.1913999999999998</v>
      </c>
      <c r="F187" s="101"/>
      <c r="G187" s="102">
        <f>E187*F187</f>
        <v>0</v>
      </c>
    </row>
    <row r="188" spans="1:7">
      <c r="A188" s="106"/>
      <c r="B188" s="107"/>
      <c r="C188" s="201" t="s">
        <v>194</v>
      </c>
      <c r="D188" s="202"/>
      <c r="E188" s="111">
        <v>0</v>
      </c>
      <c r="F188" s="109"/>
      <c r="G188" s="110"/>
    </row>
    <row r="189" spans="1:7">
      <c r="A189" s="106"/>
      <c r="B189" s="107"/>
      <c r="C189" s="203" t="s">
        <v>426</v>
      </c>
      <c r="D189" s="202"/>
      <c r="E189" s="108">
        <v>3.1913999999999998</v>
      </c>
      <c r="F189" s="109"/>
      <c r="G189" s="110"/>
    </row>
    <row r="190" spans="1:7" ht="13.1">
      <c r="A190" s="131"/>
      <c r="B190" s="103" t="s">
        <v>187</v>
      </c>
      <c r="C190" s="104" t="str">
        <f>CONCATENATE(B176," ",C176)</f>
        <v>43 Schodiště</v>
      </c>
      <c r="D190" s="132"/>
      <c r="E190" s="133"/>
      <c r="F190" s="134"/>
      <c r="G190" s="105">
        <f>SUM(G176:G189)</f>
        <v>0</v>
      </c>
    </row>
    <row r="191" spans="1:7" ht="13.1">
      <c r="A191" s="94" t="s">
        <v>182</v>
      </c>
      <c r="B191" s="95" t="s">
        <v>232</v>
      </c>
      <c r="C191" s="96" t="s">
        <v>233</v>
      </c>
      <c r="D191" s="128"/>
      <c r="E191" s="129"/>
      <c r="F191" s="129"/>
      <c r="G191" s="130"/>
    </row>
    <row r="192" spans="1:7">
      <c r="A192" s="97">
        <v>33</v>
      </c>
      <c r="B192" s="98" t="s">
        <v>429</v>
      </c>
      <c r="C192" s="99" t="s">
        <v>430</v>
      </c>
      <c r="D192" s="100" t="s">
        <v>31</v>
      </c>
      <c r="E192" s="101">
        <v>6.0374999999999996</v>
      </c>
      <c r="F192" s="101"/>
      <c r="G192" s="102">
        <f>E192*F192</f>
        <v>0</v>
      </c>
    </row>
    <row r="193" spans="1:7">
      <c r="A193" s="106"/>
      <c r="B193" s="107"/>
      <c r="C193" s="201" t="s">
        <v>194</v>
      </c>
      <c r="D193" s="202"/>
      <c r="E193" s="111">
        <v>0</v>
      </c>
      <c r="F193" s="109"/>
      <c r="G193" s="110"/>
    </row>
    <row r="194" spans="1:7">
      <c r="A194" s="106"/>
      <c r="B194" s="107"/>
      <c r="C194" s="203" t="s">
        <v>431</v>
      </c>
      <c r="D194" s="202"/>
      <c r="E194" s="108">
        <v>6.0374999999999996</v>
      </c>
      <c r="F194" s="109"/>
      <c r="G194" s="110"/>
    </row>
    <row r="195" spans="1:7">
      <c r="A195" s="97">
        <v>34</v>
      </c>
      <c r="B195" s="98" t="s">
        <v>432</v>
      </c>
      <c r="C195" s="99" t="s">
        <v>433</v>
      </c>
      <c r="D195" s="100" t="s">
        <v>31</v>
      </c>
      <c r="E195" s="101">
        <v>131.61000000000001</v>
      </c>
      <c r="F195" s="101"/>
      <c r="G195" s="102">
        <f>E195*F195</f>
        <v>0</v>
      </c>
    </row>
    <row r="196" spans="1:7">
      <c r="A196" s="106"/>
      <c r="B196" s="107"/>
      <c r="C196" s="201" t="s">
        <v>194</v>
      </c>
      <c r="D196" s="202"/>
      <c r="E196" s="111">
        <v>0</v>
      </c>
      <c r="F196" s="109"/>
      <c r="G196" s="110"/>
    </row>
    <row r="197" spans="1:7">
      <c r="A197" s="106"/>
      <c r="B197" s="107"/>
      <c r="C197" s="203" t="s">
        <v>434</v>
      </c>
      <c r="D197" s="202"/>
      <c r="E197" s="108">
        <v>131.61000000000001</v>
      </c>
      <c r="F197" s="109"/>
      <c r="G197" s="110"/>
    </row>
    <row r="198" spans="1:7">
      <c r="A198" s="97">
        <v>35</v>
      </c>
      <c r="B198" s="98" t="s">
        <v>435</v>
      </c>
      <c r="C198" s="99" t="s">
        <v>436</v>
      </c>
      <c r="D198" s="100" t="s">
        <v>31</v>
      </c>
      <c r="E198" s="101">
        <v>13.161</v>
      </c>
      <c r="F198" s="101"/>
      <c r="G198" s="102">
        <f>E198*F198</f>
        <v>0</v>
      </c>
    </row>
    <row r="199" spans="1:7">
      <c r="A199" s="106"/>
      <c r="B199" s="107"/>
      <c r="C199" s="203" t="s">
        <v>310</v>
      </c>
      <c r="D199" s="202"/>
      <c r="E199" s="108">
        <v>0</v>
      </c>
      <c r="F199" s="109"/>
      <c r="G199" s="110"/>
    </row>
    <row r="200" spans="1:7">
      <c r="A200" s="106"/>
      <c r="B200" s="107"/>
      <c r="C200" s="201" t="s">
        <v>194</v>
      </c>
      <c r="D200" s="202"/>
      <c r="E200" s="111">
        <v>0</v>
      </c>
      <c r="F200" s="109"/>
      <c r="G200" s="110"/>
    </row>
    <row r="201" spans="1:7">
      <c r="A201" s="106"/>
      <c r="B201" s="107"/>
      <c r="C201" s="203" t="s">
        <v>437</v>
      </c>
      <c r="D201" s="202"/>
      <c r="E201" s="108">
        <v>13.161</v>
      </c>
      <c r="F201" s="109"/>
      <c r="G201" s="110"/>
    </row>
    <row r="202" spans="1:7" ht="20.95">
      <c r="A202" s="97">
        <v>36</v>
      </c>
      <c r="B202" s="98" t="s">
        <v>438</v>
      </c>
      <c r="C202" s="99" t="s">
        <v>439</v>
      </c>
      <c r="D202" s="100" t="s">
        <v>112</v>
      </c>
      <c r="E202" s="101">
        <v>10</v>
      </c>
      <c r="F202" s="101"/>
      <c r="G202" s="102">
        <f>E202*F202</f>
        <v>0</v>
      </c>
    </row>
    <row r="203" spans="1:7" ht="20.95">
      <c r="A203" s="97">
        <v>37</v>
      </c>
      <c r="B203" s="98" t="s">
        <v>440</v>
      </c>
      <c r="C203" s="99" t="s">
        <v>441</v>
      </c>
      <c r="D203" s="100" t="s">
        <v>112</v>
      </c>
      <c r="E203" s="101">
        <v>10</v>
      </c>
      <c r="F203" s="101"/>
      <c r="G203" s="102">
        <f>E203*F203</f>
        <v>0</v>
      </c>
    </row>
    <row r="204" spans="1:7" ht="20.95">
      <c r="A204" s="97">
        <v>38</v>
      </c>
      <c r="B204" s="98" t="s">
        <v>442</v>
      </c>
      <c r="C204" s="99" t="s">
        <v>443</v>
      </c>
      <c r="D204" s="100" t="s">
        <v>31</v>
      </c>
      <c r="E204" s="101">
        <v>38.365000000000002</v>
      </c>
      <c r="F204" s="101"/>
      <c r="G204" s="102">
        <f>E204*F204</f>
        <v>0</v>
      </c>
    </row>
    <row r="205" spans="1:7">
      <c r="A205" s="106"/>
      <c r="B205" s="107"/>
      <c r="C205" s="203" t="s">
        <v>217</v>
      </c>
      <c r="D205" s="202"/>
      <c r="E205" s="108">
        <v>0</v>
      </c>
      <c r="F205" s="109"/>
      <c r="G205" s="110"/>
    </row>
    <row r="206" spans="1:7">
      <c r="A206" s="106"/>
      <c r="B206" s="107"/>
      <c r="C206" s="203" t="s">
        <v>444</v>
      </c>
      <c r="D206" s="202"/>
      <c r="E206" s="108">
        <v>0</v>
      </c>
      <c r="F206" s="109"/>
      <c r="G206" s="110"/>
    </row>
    <row r="207" spans="1:7">
      <c r="A207" s="106"/>
      <c r="B207" s="107"/>
      <c r="C207" s="201" t="s">
        <v>194</v>
      </c>
      <c r="D207" s="202"/>
      <c r="E207" s="111">
        <v>0</v>
      </c>
      <c r="F207" s="109"/>
      <c r="G207" s="110"/>
    </row>
    <row r="208" spans="1:7">
      <c r="A208" s="106"/>
      <c r="B208" s="107"/>
      <c r="C208" s="203" t="s">
        <v>445</v>
      </c>
      <c r="D208" s="202"/>
      <c r="E208" s="108">
        <v>17.292000000000002</v>
      </c>
      <c r="F208" s="109"/>
      <c r="G208" s="110"/>
    </row>
    <row r="209" spans="1:7">
      <c r="A209" s="106"/>
      <c r="B209" s="107"/>
      <c r="C209" s="201" t="s">
        <v>194</v>
      </c>
      <c r="D209" s="202"/>
      <c r="E209" s="111">
        <v>17.292000000000002</v>
      </c>
      <c r="F209" s="109"/>
      <c r="G209" s="110"/>
    </row>
    <row r="210" spans="1:7">
      <c r="A210" s="106"/>
      <c r="B210" s="107"/>
      <c r="C210" s="203" t="s">
        <v>446</v>
      </c>
      <c r="D210" s="202"/>
      <c r="E210" s="108">
        <v>1.8</v>
      </c>
      <c r="F210" s="109"/>
      <c r="G210" s="110"/>
    </row>
    <row r="211" spans="1:7">
      <c r="A211" s="106"/>
      <c r="B211" s="107"/>
      <c r="C211" s="201" t="s">
        <v>194</v>
      </c>
      <c r="D211" s="202"/>
      <c r="E211" s="111">
        <v>1.8</v>
      </c>
      <c r="F211" s="109"/>
      <c r="G211" s="110"/>
    </row>
    <row r="212" spans="1:7">
      <c r="A212" s="106"/>
      <c r="B212" s="107"/>
      <c r="C212" s="203" t="s">
        <v>447</v>
      </c>
      <c r="D212" s="202"/>
      <c r="E212" s="108">
        <v>-1.2</v>
      </c>
      <c r="F212" s="109"/>
      <c r="G212" s="110"/>
    </row>
    <row r="213" spans="1:7">
      <c r="A213" s="106"/>
      <c r="B213" s="107"/>
      <c r="C213" s="203" t="s">
        <v>448</v>
      </c>
      <c r="D213" s="202"/>
      <c r="E213" s="108">
        <v>0</v>
      </c>
      <c r="F213" s="109"/>
      <c r="G213" s="110"/>
    </row>
    <row r="214" spans="1:7">
      <c r="A214" s="106"/>
      <c r="B214" s="107"/>
      <c r="C214" s="201" t="s">
        <v>194</v>
      </c>
      <c r="D214" s="202"/>
      <c r="E214" s="111">
        <v>-1.2</v>
      </c>
      <c r="F214" s="109"/>
      <c r="G214" s="110"/>
    </row>
    <row r="215" spans="1:7">
      <c r="A215" s="106"/>
      <c r="B215" s="107"/>
      <c r="C215" s="203" t="s">
        <v>449</v>
      </c>
      <c r="D215" s="202"/>
      <c r="E215" s="108">
        <v>16.588000000000001</v>
      </c>
      <c r="F215" s="109"/>
      <c r="G215" s="110"/>
    </row>
    <row r="216" spans="1:7">
      <c r="A216" s="106"/>
      <c r="B216" s="107"/>
      <c r="C216" s="203" t="s">
        <v>450</v>
      </c>
      <c r="D216" s="202"/>
      <c r="E216" s="108">
        <v>0</v>
      </c>
      <c r="F216" s="109"/>
      <c r="G216" s="110"/>
    </row>
    <row r="217" spans="1:7">
      <c r="A217" s="106"/>
      <c r="B217" s="107"/>
      <c r="C217" s="201" t="s">
        <v>194</v>
      </c>
      <c r="D217" s="202"/>
      <c r="E217" s="111">
        <v>16.588000000000001</v>
      </c>
      <c r="F217" s="109"/>
      <c r="G217" s="110"/>
    </row>
    <row r="218" spans="1:7">
      <c r="A218" s="106"/>
      <c r="B218" s="107"/>
      <c r="C218" s="203" t="s">
        <v>451</v>
      </c>
      <c r="D218" s="202"/>
      <c r="E218" s="108">
        <v>3.8849999999999998</v>
      </c>
      <c r="F218" s="109"/>
      <c r="G218" s="110"/>
    </row>
    <row r="219" spans="1:7">
      <c r="A219" s="97">
        <v>39</v>
      </c>
      <c r="B219" s="98" t="s">
        <v>303</v>
      </c>
      <c r="C219" s="99" t="s">
        <v>304</v>
      </c>
      <c r="D219" s="100" t="s">
        <v>31</v>
      </c>
      <c r="E219" s="101">
        <v>34.78</v>
      </c>
      <c r="F219" s="101"/>
      <c r="G219" s="102">
        <f>E219*F219</f>
        <v>0</v>
      </c>
    </row>
    <row r="220" spans="1:7">
      <c r="A220" s="106"/>
      <c r="B220" s="107"/>
      <c r="C220" s="203" t="s">
        <v>452</v>
      </c>
      <c r="D220" s="202"/>
      <c r="E220" s="108">
        <v>0</v>
      </c>
      <c r="F220" s="109"/>
      <c r="G220" s="110"/>
    </row>
    <row r="221" spans="1:7">
      <c r="A221" s="106"/>
      <c r="B221" s="107"/>
      <c r="C221" s="203" t="s">
        <v>217</v>
      </c>
      <c r="D221" s="202"/>
      <c r="E221" s="108">
        <v>0</v>
      </c>
      <c r="F221" s="109"/>
      <c r="G221" s="110"/>
    </row>
    <row r="222" spans="1:7">
      <c r="A222" s="106"/>
      <c r="B222" s="107"/>
      <c r="C222" s="201" t="s">
        <v>194</v>
      </c>
      <c r="D222" s="202"/>
      <c r="E222" s="111">
        <v>0</v>
      </c>
      <c r="F222" s="109"/>
      <c r="G222" s="110"/>
    </row>
    <row r="223" spans="1:7">
      <c r="A223" s="106"/>
      <c r="B223" s="107"/>
      <c r="C223" s="203" t="s">
        <v>453</v>
      </c>
      <c r="D223" s="202"/>
      <c r="E223" s="108">
        <v>19.72</v>
      </c>
      <c r="F223" s="109"/>
      <c r="G223" s="110"/>
    </row>
    <row r="224" spans="1:7">
      <c r="A224" s="106"/>
      <c r="B224" s="107"/>
      <c r="C224" s="201" t="s">
        <v>194</v>
      </c>
      <c r="D224" s="202"/>
      <c r="E224" s="111">
        <v>19.72</v>
      </c>
      <c r="F224" s="109"/>
      <c r="G224" s="110"/>
    </row>
    <row r="225" spans="1:7">
      <c r="A225" s="106"/>
      <c r="B225" s="107"/>
      <c r="C225" s="203" t="s">
        <v>454</v>
      </c>
      <c r="D225" s="202"/>
      <c r="E225" s="108">
        <v>-4.2</v>
      </c>
      <c r="F225" s="109"/>
      <c r="G225" s="110"/>
    </row>
    <row r="226" spans="1:7">
      <c r="A226" s="106"/>
      <c r="B226" s="107"/>
      <c r="C226" s="203" t="s">
        <v>217</v>
      </c>
      <c r="D226" s="202"/>
      <c r="E226" s="108">
        <v>0</v>
      </c>
      <c r="F226" s="109"/>
      <c r="G226" s="110"/>
    </row>
    <row r="227" spans="1:7">
      <c r="A227" s="106"/>
      <c r="B227" s="107"/>
      <c r="C227" s="201" t="s">
        <v>194</v>
      </c>
      <c r="D227" s="202"/>
      <c r="E227" s="111">
        <v>-4.2</v>
      </c>
      <c r="F227" s="109"/>
      <c r="G227" s="110"/>
    </row>
    <row r="228" spans="1:7">
      <c r="A228" s="106"/>
      <c r="B228" s="107"/>
      <c r="C228" s="203" t="s">
        <v>455</v>
      </c>
      <c r="D228" s="202"/>
      <c r="E228" s="108">
        <v>22.62</v>
      </c>
      <c r="F228" s="109"/>
      <c r="G228" s="110"/>
    </row>
    <row r="229" spans="1:7">
      <c r="A229" s="106"/>
      <c r="B229" s="107"/>
      <c r="C229" s="201" t="s">
        <v>194</v>
      </c>
      <c r="D229" s="202"/>
      <c r="E229" s="111">
        <v>22.62</v>
      </c>
      <c r="F229" s="109"/>
      <c r="G229" s="110"/>
    </row>
    <row r="230" spans="1:7">
      <c r="A230" s="106"/>
      <c r="B230" s="107"/>
      <c r="C230" s="203" t="s">
        <v>456</v>
      </c>
      <c r="D230" s="202"/>
      <c r="E230" s="108">
        <v>-3.36</v>
      </c>
      <c r="F230" s="109"/>
      <c r="G230" s="110"/>
    </row>
    <row r="231" spans="1:7">
      <c r="A231" s="97">
        <v>40</v>
      </c>
      <c r="B231" s="98" t="s">
        <v>305</v>
      </c>
      <c r="C231" s="99" t="s">
        <v>306</v>
      </c>
      <c r="D231" s="100" t="s">
        <v>31</v>
      </c>
      <c r="E231" s="101">
        <v>34.78</v>
      </c>
      <c r="F231" s="101"/>
      <c r="G231" s="102">
        <f>E231*F231</f>
        <v>0</v>
      </c>
    </row>
    <row r="232" spans="1:7">
      <c r="A232" s="106"/>
      <c r="B232" s="107"/>
      <c r="C232" s="203" t="s">
        <v>307</v>
      </c>
      <c r="D232" s="202"/>
      <c r="E232" s="108">
        <v>0</v>
      </c>
      <c r="F232" s="109"/>
      <c r="G232" s="110"/>
    </row>
    <row r="233" spans="1:7">
      <c r="A233" s="106"/>
      <c r="B233" s="107"/>
      <c r="C233" s="201" t="s">
        <v>194</v>
      </c>
      <c r="D233" s="202"/>
      <c r="E233" s="111">
        <v>0</v>
      </c>
      <c r="F233" s="109"/>
      <c r="G233" s="110"/>
    </row>
    <row r="234" spans="1:7">
      <c r="A234" s="106"/>
      <c r="B234" s="107"/>
      <c r="C234" s="203" t="s">
        <v>457</v>
      </c>
      <c r="D234" s="202"/>
      <c r="E234" s="108">
        <v>34.78</v>
      </c>
      <c r="F234" s="109"/>
      <c r="G234" s="110"/>
    </row>
    <row r="235" spans="1:7" ht="20.95">
      <c r="A235" s="97">
        <v>41</v>
      </c>
      <c r="B235" s="98" t="s">
        <v>308</v>
      </c>
      <c r="C235" s="99" t="s">
        <v>309</v>
      </c>
      <c r="D235" s="100" t="s">
        <v>31</v>
      </c>
      <c r="E235" s="101">
        <v>3.4780000000000002</v>
      </c>
      <c r="F235" s="101"/>
      <c r="G235" s="102">
        <f>E235*F235</f>
        <v>0</v>
      </c>
    </row>
    <row r="236" spans="1:7">
      <c r="A236" s="106"/>
      <c r="B236" s="107"/>
      <c r="C236" s="203" t="s">
        <v>310</v>
      </c>
      <c r="D236" s="202"/>
      <c r="E236" s="108">
        <v>0</v>
      </c>
      <c r="F236" s="109"/>
      <c r="G236" s="110"/>
    </row>
    <row r="237" spans="1:7">
      <c r="A237" s="106"/>
      <c r="B237" s="107"/>
      <c r="C237" s="201" t="s">
        <v>194</v>
      </c>
      <c r="D237" s="202"/>
      <c r="E237" s="111">
        <v>0</v>
      </c>
      <c r="F237" s="109"/>
      <c r="G237" s="110"/>
    </row>
    <row r="238" spans="1:7">
      <c r="A238" s="106"/>
      <c r="B238" s="107"/>
      <c r="C238" s="203" t="s">
        <v>458</v>
      </c>
      <c r="D238" s="202"/>
      <c r="E238" s="108">
        <v>3.4780000000000002</v>
      </c>
      <c r="F238" s="109"/>
      <c r="G238" s="110"/>
    </row>
    <row r="239" spans="1:7" ht="13.1">
      <c r="A239" s="131"/>
      <c r="B239" s="103" t="s">
        <v>187</v>
      </c>
      <c r="C239" s="104" t="str">
        <f>CONCATENATE(B191," ",C191)</f>
        <v>61 Upravy povrchů vnitřní</v>
      </c>
      <c r="D239" s="132"/>
      <c r="E239" s="133"/>
      <c r="F239" s="134"/>
      <c r="G239" s="105">
        <f>SUM(G191:G238)</f>
        <v>0</v>
      </c>
    </row>
    <row r="240" spans="1:7" ht="13.1">
      <c r="A240" s="94" t="s">
        <v>182</v>
      </c>
      <c r="B240" s="95" t="s">
        <v>311</v>
      </c>
      <c r="C240" s="96" t="s">
        <v>312</v>
      </c>
      <c r="D240" s="128"/>
      <c r="E240" s="129"/>
      <c r="F240" s="129"/>
      <c r="G240" s="130"/>
    </row>
    <row r="241" spans="1:7">
      <c r="A241" s="97">
        <v>42</v>
      </c>
      <c r="B241" s="98" t="s">
        <v>459</v>
      </c>
      <c r="C241" s="99" t="s">
        <v>460</v>
      </c>
      <c r="D241" s="100" t="s">
        <v>184</v>
      </c>
      <c r="E241" s="101">
        <v>5.0462999999999996</v>
      </c>
      <c r="F241" s="101"/>
      <c r="G241" s="102">
        <f>E241*F241</f>
        <v>0</v>
      </c>
    </row>
    <row r="242" spans="1:7">
      <c r="A242" s="106"/>
      <c r="B242" s="107"/>
      <c r="C242" s="203" t="s">
        <v>461</v>
      </c>
      <c r="D242" s="202"/>
      <c r="E242" s="108">
        <v>0</v>
      </c>
      <c r="F242" s="109"/>
      <c r="G242" s="110"/>
    </row>
    <row r="243" spans="1:7">
      <c r="A243" s="106"/>
      <c r="B243" s="107"/>
      <c r="C243" s="203" t="s">
        <v>323</v>
      </c>
      <c r="D243" s="202"/>
      <c r="E243" s="108">
        <v>0</v>
      </c>
      <c r="F243" s="109"/>
      <c r="G243" s="110"/>
    </row>
    <row r="244" spans="1:7">
      <c r="A244" s="106"/>
      <c r="B244" s="107"/>
      <c r="C244" s="203" t="s">
        <v>462</v>
      </c>
      <c r="D244" s="202"/>
      <c r="E244" s="108">
        <v>0</v>
      </c>
      <c r="F244" s="109"/>
      <c r="G244" s="110"/>
    </row>
    <row r="245" spans="1:7">
      <c r="A245" s="106"/>
      <c r="B245" s="107"/>
      <c r="C245" s="203" t="s">
        <v>325</v>
      </c>
      <c r="D245" s="202"/>
      <c r="E245" s="108">
        <v>0</v>
      </c>
      <c r="F245" s="109"/>
      <c r="G245" s="110"/>
    </row>
    <row r="246" spans="1:7">
      <c r="A246" s="106"/>
      <c r="B246" s="107"/>
      <c r="C246" s="201" t="s">
        <v>194</v>
      </c>
      <c r="D246" s="202"/>
      <c r="E246" s="111">
        <v>0</v>
      </c>
      <c r="F246" s="109"/>
      <c r="G246" s="110"/>
    </row>
    <row r="247" spans="1:7">
      <c r="A247" s="106"/>
      <c r="B247" s="107"/>
      <c r="C247" s="201" t="s">
        <v>194</v>
      </c>
      <c r="D247" s="202"/>
      <c r="E247" s="111">
        <v>0</v>
      </c>
      <c r="F247" s="109"/>
      <c r="G247" s="110"/>
    </row>
    <row r="248" spans="1:7">
      <c r="A248" s="106"/>
      <c r="B248" s="107"/>
      <c r="C248" s="203" t="s">
        <v>463</v>
      </c>
      <c r="D248" s="202"/>
      <c r="E248" s="108">
        <v>0.43090000000000001</v>
      </c>
      <c r="F248" s="109"/>
      <c r="G248" s="110"/>
    </row>
    <row r="249" spans="1:7">
      <c r="A249" s="106"/>
      <c r="B249" s="107"/>
      <c r="C249" s="203" t="s">
        <v>327</v>
      </c>
      <c r="D249" s="202"/>
      <c r="E249" s="108">
        <v>0</v>
      </c>
      <c r="F249" s="109"/>
      <c r="G249" s="110"/>
    </row>
    <row r="250" spans="1:7">
      <c r="A250" s="106"/>
      <c r="B250" s="107"/>
      <c r="C250" s="203" t="s">
        <v>328</v>
      </c>
      <c r="D250" s="202"/>
      <c r="E250" s="108">
        <v>0</v>
      </c>
      <c r="F250" s="109"/>
      <c r="G250" s="110"/>
    </row>
    <row r="251" spans="1:7">
      <c r="A251" s="106"/>
      <c r="B251" s="107"/>
      <c r="C251" s="201" t="s">
        <v>194</v>
      </c>
      <c r="D251" s="202"/>
      <c r="E251" s="111">
        <v>0.43090000000000001</v>
      </c>
      <c r="F251" s="109"/>
      <c r="G251" s="110"/>
    </row>
    <row r="252" spans="1:7">
      <c r="A252" s="106"/>
      <c r="B252" s="107"/>
      <c r="C252" s="203" t="s">
        <v>464</v>
      </c>
      <c r="D252" s="202"/>
      <c r="E252" s="108">
        <v>4.6154000000000002</v>
      </c>
      <c r="F252" s="109"/>
      <c r="G252" s="110"/>
    </row>
    <row r="253" spans="1:7">
      <c r="A253" s="97">
        <v>43</v>
      </c>
      <c r="B253" s="98" t="s">
        <v>465</v>
      </c>
      <c r="C253" s="99" t="s">
        <v>466</v>
      </c>
      <c r="D253" s="100" t="s">
        <v>184</v>
      </c>
      <c r="E253" s="101">
        <v>13.8774</v>
      </c>
      <c r="F253" s="101"/>
      <c r="G253" s="102">
        <f>E253*F253</f>
        <v>0</v>
      </c>
    </row>
    <row r="254" spans="1:7">
      <c r="A254" s="106"/>
      <c r="B254" s="107"/>
      <c r="C254" s="203" t="s">
        <v>461</v>
      </c>
      <c r="D254" s="202"/>
      <c r="E254" s="108">
        <v>0</v>
      </c>
      <c r="F254" s="109"/>
      <c r="G254" s="110"/>
    </row>
    <row r="255" spans="1:7">
      <c r="A255" s="106"/>
      <c r="B255" s="107"/>
      <c r="C255" s="203" t="s">
        <v>323</v>
      </c>
      <c r="D255" s="202"/>
      <c r="E255" s="108">
        <v>0</v>
      </c>
      <c r="F255" s="109"/>
      <c r="G255" s="110"/>
    </row>
    <row r="256" spans="1:7">
      <c r="A256" s="106"/>
      <c r="B256" s="107"/>
      <c r="C256" s="203" t="s">
        <v>462</v>
      </c>
      <c r="D256" s="202"/>
      <c r="E256" s="108">
        <v>0</v>
      </c>
      <c r="F256" s="109"/>
      <c r="G256" s="110"/>
    </row>
    <row r="257" spans="1:7">
      <c r="A257" s="106"/>
      <c r="B257" s="107"/>
      <c r="C257" s="203" t="s">
        <v>325</v>
      </c>
      <c r="D257" s="202"/>
      <c r="E257" s="108">
        <v>0</v>
      </c>
      <c r="F257" s="109"/>
      <c r="G257" s="110"/>
    </row>
    <row r="258" spans="1:7">
      <c r="A258" s="106"/>
      <c r="B258" s="107"/>
      <c r="C258" s="201" t="s">
        <v>194</v>
      </c>
      <c r="D258" s="202"/>
      <c r="E258" s="111">
        <v>0</v>
      </c>
      <c r="F258" s="109"/>
      <c r="G258" s="110"/>
    </row>
    <row r="259" spans="1:7">
      <c r="A259" s="106"/>
      <c r="B259" s="107"/>
      <c r="C259" s="201" t="s">
        <v>194</v>
      </c>
      <c r="D259" s="202"/>
      <c r="E259" s="111">
        <v>0</v>
      </c>
      <c r="F259" s="109"/>
      <c r="G259" s="110"/>
    </row>
    <row r="260" spans="1:7">
      <c r="A260" s="106"/>
      <c r="B260" s="107"/>
      <c r="C260" s="203" t="s">
        <v>467</v>
      </c>
      <c r="D260" s="202"/>
      <c r="E260" s="108">
        <v>1.1850000000000001</v>
      </c>
      <c r="F260" s="109"/>
      <c r="G260" s="110"/>
    </row>
    <row r="261" spans="1:7">
      <c r="A261" s="106"/>
      <c r="B261" s="107"/>
      <c r="C261" s="203" t="s">
        <v>327</v>
      </c>
      <c r="D261" s="202"/>
      <c r="E261" s="108">
        <v>0</v>
      </c>
      <c r="F261" s="109"/>
      <c r="G261" s="110"/>
    </row>
    <row r="262" spans="1:7">
      <c r="A262" s="106"/>
      <c r="B262" s="107"/>
      <c r="C262" s="203" t="s">
        <v>328</v>
      </c>
      <c r="D262" s="202"/>
      <c r="E262" s="108">
        <v>0</v>
      </c>
      <c r="F262" s="109"/>
      <c r="G262" s="110"/>
    </row>
    <row r="263" spans="1:7">
      <c r="A263" s="106"/>
      <c r="B263" s="107"/>
      <c r="C263" s="201" t="s">
        <v>194</v>
      </c>
      <c r="D263" s="202"/>
      <c r="E263" s="111">
        <v>1.1850000000000001</v>
      </c>
      <c r="F263" s="109"/>
      <c r="G263" s="110"/>
    </row>
    <row r="264" spans="1:7">
      <c r="A264" s="106"/>
      <c r="B264" s="107"/>
      <c r="C264" s="203" t="s">
        <v>468</v>
      </c>
      <c r="D264" s="202"/>
      <c r="E264" s="108">
        <v>12.692399999999999</v>
      </c>
      <c r="F264" s="109"/>
      <c r="G264" s="110"/>
    </row>
    <row r="265" spans="1:7">
      <c r="A265" s="97">
        <v>44</v>
      </c>
      <c r="B265" s="98" t="s">
        <v>313</v>
      </c>
      <c r="C265" s="99" t="s">
        <v>314</v>
      </c>
      <c r="D265" s="100" t="s">
        <v>184</v>
      </c>
      <c r="E265" s="101">
        <v>5.0462999999999996</v>
      </c>
      <c r="F265" s="101"/>
      <c r="G265" s="102">
        <f>E265*F265</f>
        <v>0</v>
      </c>
    </row>
    <row r="266" spans="1:7">
      <c r="A266" s="106"/>
      <c r="B266" s="107"/>
      <c r="C266" s="203" t="s">
        <v>461</v>
      </c>
      <c r="D266" s="202"/>
      <c r="E266" s="108">
        <v>0</v>
      </c>
      <c r="F266" s="109"/>
      <c r="G266" s="110"/>
    </row>
    <row r="267" spans="1:7">
      <c r="A267" s="106"/>
      <c r="B267" s="107"/>
      <c r="C267" s="203" t="s">
        <v>323</v>
      </c>
      <c r="D267" s="202"/>
      <c r="E267" s="108">
        <v>0</v>
      </c>
      <c r="F267" s="109"/>
      <c r="G267" s="110"/>
    </row>
    <row r="268" spans="1:7">
      <c r="A268" s="106"/>
      <c r="B268" s="107"/>
      <c r="C268" s="203" t="s">
        <v>462</v>
      </c>
      <c r="D268" s="202"/>
      <c r="E268" s="108">
        <v>0</v>
      </c>
      <c r="F268" s="109"/>
      <c r="G268" s="110"/>
    </row>
    <row r="269" spans="1:7">
      <c r="A269" s="106"/>
      <c r="B269" s="107"/>
      <c r="C269" s="203" t="s">
        <v>325</v>
      </c>
      <c r="D269" s="202"/>
      <c r="E269" s="108">
        <v>0</v>
      </c>
      <c r="F269" s="109"/>
      <c r="G269" s="110"/>
    </row>
    <row r="270" spans="1:7">
      <c r="A270" s="106"/>
      <c r="B270" s="107"/>
      <c r="C270" s="201" t="s">
        <v>194</v>
      </c>
      <c r="D270" s="202"/>
      <c r="E270" s="111">
        <v>0</v>
      </c>
      <c r="F270" s="109"/>
      <c r="G270" s="110"/>
    </row>
    <row r="271" spans="1:7">
      <c r="A271" s="106"/>
      <c r="B271" s="107"/>
      <c r="C271" s="201" t="s">
        <v>194</v>
      </c>
      <c r="D271" s="202"/>
      <c r="E271" s="111">
        <v>0</v>
      </c>
      <c r="F271" s="109"/>
      <c r="G271" s="110"/>
    </row>
    <row r="272" spans="1:7">
      <c r="A272" s="106"/>
      <c r="B272" s="107"/>
      <c r="C272" s="203" t="s">
        <v>463</v>
      </c>
      <c r="D272" s="202"/>
      <c r="E272" s="108">
        <v>0.43090000000000001</v>
      </c>
      <c r="F272" s="109"/>
      <c r="G272" s="110"/>
    </row>
    <row r="273" spans="1:7">
      <c r="A273" s="106"/>
      <c r="B273" s="107"/>
      <c r="C273" s="203" t="s">
        <v>327</v>
      </c>
      <c r="D273" s="202"/>
      <c r="E273" s="108">
        <v>0</v>
      </c>
      <c r="F273" s="109"/>
      <c r="G273" s="110"/>
    </row>
    <row r="274" spans="1:7">
      <c r="A274" s="106"/>
      <c r="B274" s="107"/>
      <c r="C274" s="203" t="s">
        <v>328</v>
      </c>
      <c r="D274" s="202"/>
      <c r="E274" s="108">
        <v>0</v>
      </c>
      <c r="F274" s="109"/>
      <c r="G274" s="110"/>
    </row>
    <row r="275" spans="1:7">
      <c r="A275" s="106"/>
      <c r="B275" s="107"/>
      <c r="C275" s="201" t="s">
        <v>194</v>
      </c>
      <c r="D275" s="202"/>
      <c r="E275" s="111">
        <v>0.43090000000000001</v>
      </c>
      <c r="F275" s="109"/>
      <c r="G275" s="110"/>
    </row>
    <row r="276" spans="1:7">
      <c r="A276" s="106"/>
      <c r="B276" s="107"/>
      <c r="C276" s="203" t="s">
        <v>464</v>
      </c>
      <c r="D276" s="202"/>
      <c r="E276" s="108">
        <v>4.6154000000000002</v>
      </c>
      <c r="F276" s="109"/>
      <c r="G276" s="110"/>
    </row>
    <row r="277" spans="1:7" ht="20.95">
      <c r="A277" s="97">
        <v>45</v>
      </c>
      <c r="B277" s="98" t="s">
        <v>211</v>
      </c>
      <c r="C277" s="99" t="s">
        <v>212</v>
      </c>
      <c r="D277" s="100" t="s">
        <v>207</v>
      </c>
      <c r="E277" s="101">
        <v>0.31919999999999998</v>
      </c>
      <c r="F277" s="101"/>
      <c r="G277" s="102">
        <f>E277*F277</f>
        <v>0</v>
      </c>
    </row>
    <row r="278" spans="1:7">
      <c r="A278" s="106"/>
      <c r="B278" s="107"/>
      <c r="C278" s="203" t="s">
        <v>461</v>
      </c>
      <c r="D278" s="202"/>
      <c r="E278" s="108">
        <v>0</v>
      </c>
      <c r="F278" s="109"/>
      <c r="G278" s="110"/>
    </row>
    <row r="279" spans="1:7">
      <c r="A279" s="106"/>
      <c r="B279" s="107"/>
      <c r="C279" s="203" t="s">
        <v>323</v>
      </c>
      <c r="D279" s="202"/>
      <c r="E279" s="108">
        <v>0</v>
      </c>
      <c r="F279" s="109"/>
      <c r="G279" s="110"/>
    </row>
    <row r="280" spans="1:7">
      <c r="A280" s="106"/>
      <c r="B280" s="107"/>
      <c r="C280" s="203" t="s">
        <v>462</v>
      </c>
      <c r="D280" s="202"/>
      <c r="E280" s="108">
        <v>0</v>
      </c>
      <c r="F280" s="109"/>
      <c r="G280" s="110"/>
    </row>
    <row r="281" spans="1:7">
      <c r="A281" s="106"/>
      <c r="B281" s="107"/>
      <c r="C281" s="203" t="s">
        <v>325</v>
      </c>
      <c r="D281" s="202"/>
      <c r="E281" s="108">
        <v>0</v>
      </c>
      <c r="F281" s="109"/>
      <c r="G281" s="110"/>
    </row>
    <row r="282" spans="1:7">
      <c r="A282" s="106"/>
      <c r="B282" s="107"/>
      <c r="C282" s="201" t="s">
        <v>194</v>
      </c>
      <c r="D282" s="202"/>
      <c r="E282" s="111">
        <v>0</v>
      </c>
      <c r="F282" s="109"/>
      <c r="G282" s="110"/>
    </row>
    <row r="283" spans="1:7">
      <c r="A283" s="106"/>
      <c r="B283" s="107"/>
      <c r="C283" s="201" t="s">
        <v>194</v>
      </c>
      <c r="D283" s="202"/>
      <c r="E283" s="111">
        <v>0</v>
      </c>
      <c r="F283" s="109"/>
      <c r="G283" s="110"/>
    </row>
    <row r="284" spans="1:7">
      <c r="A284" s="106"/>
      <c r="B284" s="107"/>
      <c r="C284" s="203" t="s">
        <v>469</v>
      </c>
      <c r="D284" s="202"/>
      <c r="E284" s="108">
        <v>2.7300000000000001E-2</v>
      </c>
      <c r="F284" s="109"/>
      <c r="G284" s="110"/>
    </row>
    <row r="285" spans="1:7">
      <c r="A285" s="106"/>
      <c r="B285" s="107"/>
      <c r="C285" s="203" t="s">
        <v>327</v>
      </c>
      <c r="D285" s="202"/>
      <c r="E285" s="108">
        <v>0</v>
      </c>
      <c r="F285" s="109"/>
      <c r="G285" s="110"/>
    </row>
    <row r="286" spans="1:7">
      <c r="A286" s="106"/>
      <c r="B286" s="107"/>
      <c r="C286" s="203" t="s">
        <v>328</v>
      </c>
      <c r="D286" s="202"/>
      <c r="E286" s="108">
        <v>0</v>
      </c>
      <c r="F286" s="109"/>
      <c r="G286" s="110"/>
    </row>
    <row r="287" spans="1:7">
      <c r="A287" s="106"/>
      <c r="B287" s="107"/>
      <c r="C287" s="201" t="s">
        <v>194</v>
      </c>
      <c r="D287" s="202"/>
      <c r="E287" s="111">
        <v>2.7300000000000001E-2</v>
      </c>
      <c r="F287" s="109"/>
      <c r="G287" s="110"/>
    </row>
    <row r="288" spans="1:7">
      <c r="A288" s="106"/>
      <c r="B288" s="107"/>
      <c r="C288" s="203" t="s">
        <v>470</v>
      </c>
      <c r="D288" s="202"/>
      <c r="E288" s="108">
        <v>0.29189999999999999</v>
      </c>
      <c r="F288" s="109"/>
      <c r="G288" s="110"/>
    </row>
    <row r="289" spans="1:7" ht="20.95">
      <c r="A289" s="97">
        <v>46</v>
      </c>
      <c r="B289" s="98" t="s">
        <v>471</v>
      </c>
      <c r="C289" s="99" t="s">
        <v>472</v>
      </c>
      <c r="D289" s="100" t="s">
        <v>31</v>
      </c>
      <c r="E289" s="101">
        <v>93.483699999999999</v>
      </c>
      <c r="F289" s="101"/>
      <c r="G289" s="102">
        <f>E289*F289</f>
        <v>0</v>
      </c>
    </row>
    <row r="290" spans="1:7">
      <c r="A290" s="106"/>
      <c r="B290" s="107"/>
      <c r="C290" s="203" t="s">
        <v>473</v>
      </c>
      <c r="D290" s="202"/>
      <c r="E290" s="108">
        <v>0</v>
      </c>
      <c r="F290" s="109"/>
      <c r="G290" s="110"/>
    </row>
    <row r="291" spans="1:7">
      <c r="A291" s="106"/>
      <c r="B291" s="107"/>
      <c r="C291" s="203" t="s">
        <v>461</v>
      </c>
      <c r="D291" s="202"/>
      <c r="E291" s="108">
        <v>0</v>
      </c>
      <c r="F291" s="109"/>
      <c r="G291" s="110"/>
    </row>
    <row r="292" spans="1:7">
      <c r="A292" s="106"/>
      <c r="B292" s="107"/>
      <c r="C292" s="203" t="s">
        <v>323</v>
      </c>
      <c r="D292" s="202"/>
      <c r="E292" s="108">
        <v>0</v>
      </c>
      <c r="F292" s="109"/>
      <c r="G292" s="110"/>
    </row>
    <row r="293" spans="1:7">
      <c r="A293" s="106"/>
      <c r="B293" s="107"/>
      <c r="C293" s="203" t="s">
        <v>462</v>
      </c>
      <c r="D293" s="202"/>
      <c r="E293" s="108">
        <v>0</v>
      </c>
      <c r="F293" s="109"/>
      <c r="G293" s="110"/>
    </row>
    <row r="294" spans="1:7">
      <c r="A294" s="106"/>
      <c r="B294" s="107"/>
      <c r="C294" s="203" t="s">
        <v>325</v>
      </c>
      <c r="D294" s="202"/>
      <c r="E294" s="108">
        <v>0</v>
      </c>
      <c r="F294" s="109"/>
      <c r="G294" s="110"/>
    </row>
    <row r="295" spans="1:7">
      <c r="A295" s="106"/>
      <c r="B295" s="107"/>
      <c r="C295" s="201" t="s">
        <v>194</v>
      </c>
      <c r="D295" s="202"/>
      <c r="E295" s="111">
        <v>0</v>
      </c>
      <c r="F295" s="109"/>
      <c r="G295" s="110"/>
    </row>
    <row r="296" spans="1:7">
      <c r="A296" s="106"/>
      <c r="B296" s="107"/>
      <c r="C296" s="201" t="s">
        <v>194</v>
      </c>
      <c r="D296" s="202"/>
      <c r="E296" s="111">
        <v>0</v>
      </c>
      <c r="F296" s="109"/>
      <c r="G296" s="110"/>
    </row>
    <row r="297" spans="1:7">
      <c r="A297" s="106"/>
      <c r="B297" s="107"/>
      <c r="C297" s="203" t="s">
        <v>474</v>
      </c>
      <c r="D297" s="202"/>
      <c r="E297" s="108">
        <v>-5.3864999999999998</v>
      </c>
      <c r="F297" s="109"/>
      <c r="G297" s="110"/>
    </row>
    <row r="298" spans="1:7">
      <c r="A298" s="106"/>
      <c r="B298" s="107"/>
      <c r="C298" s="203" t="s">
        <v>327</v>
      </c>
      <c r="D298" s="202"/>
      <c r="E298" s="108">
        <v>0</v>
      </c>
      <c r="F298" s="109"/>
      <c r="G298" s="110"/>
    </row>
    <row r="299" spans="1:7">
      <c r="A299" s="106"/>
      <c r="B299" s="107"/>
      <c r="C299" s="203" t="s">
        <v>328</v>
      </c>
      <c r="D299" s="202"/>
      <c r="E299" s="108">
        <v>0</v>
      </c>
      <c r="F299" s="109"/>
      <c r="G299" s="110"/>
    </row>
    <row r="300" spans="1:7">
      <c r="A300" s="106"/>
      <c r="B300" s="107"/>
      <c r="C300" s="201" t="s">
        <v>194</v>
      </c>
      <c r="D300" s="202"/>
      <c r="E300" s="111">
        <v>-5.3864999999999998</v>
      </c>
      <c r="F300" s="109"/>
      <c r="G300" s="110"/>
    </row>
    <row r="301" spans="1:7">
      <c r="A301" s="106"/>
      <c r="B301" s="107"/>
      <c r="C301" s="203" t="s">
        <v>475</v>
      </c>
      <c r="D301" s="202"/>
      <c r="E301" s="108">
        <v>-57.692799999999998</v>
      </c>
      <c r="F301" s="109"/>
      <c r="G301" s="110"/>
    </row>
    <row r="302" spans="1:7">
      <c r="A302" s="106"/>
      <c r="B302" s="107"/>
      <c r="C302" s="203" t="s">
        <v>476</v>
      </c>
      <c r="D302" s="202"/>
      <c r="E302" s="108">
        <v>0</v>
      </c>
      <c r="F302" s="109"/>
      <c r="G302" s="110"/>
    </row>
    <row r="303" spans="1:7">
      <c r="A303" s="106"/>
      <c r="B303" s="107"/>
      <c r="C303" s="201" t="s">
        <v>194</v>
      </c>
      <c r="D303" s="202"/>
      <c r="E303" s="111">
        <v>-57.692799999999998</v>
      </c>
      <c r="F303" s="109"/>
      <c r="G303" s="110"/>
    </row>
    <row r="304" spans="1:7">
      <c r="A304" s="106"/>
      <c r="B304" s="107"/>
      <c r="C304" s="203" t="s">
        <v>477</v>
      </c>
      <c r="D304" s="202"/>
      <c r="E304" s="108">
        <v>152.04</v>
      </c>
      <c r="F304" s="109"/>
      <c r="G304" s="110"/>
    </row>
    <row r="305" spans="1:7">
      <c r="A305" s="106"/>
      <c r="B305" s="107"/>
      <c r="C305" s="203" t="s">
        <v>478</v>
      </c>
      <c r="D305" s="202"/>
      <c r="E305" s="108">
        <v>0</v>
      </c>
      <c r="F305" s="109"/>
      <c r="G305" s="110"/>
    </row>
    <row r="306" spans="1:7">
      <c r="A306" s="106"/>
      <c r="B306" s="107"/>
      <c r="C306" s="201" t="s">
        <v>194</v>
      </c>
      <c r="D306" s="202"/>
      <c r="E306" s="111">
        <v>152.04</v>
      </c>
      <c r="F306" s="109"/>
      <c r="G306" s="110"/>
    </row>
    <row r="307" spans="1:7">
      <c r="A307" s="106"/>
      <c r="B307" s="107"/>
      <c r="C307" s="203" t="s">
        <v>479</v>
      </c>
      <c r="D307" s="202"/>
      <c r="E307" s="108">
        <v>4.5229999999999997</v>
      </c>
      <c r="F307" s="109"/>
      <c r="G307" s="110"/>
    </row>
    <row r="308" spans="1:7">
      <c r="A308" s="97">
        <v>47</v>
      </c>
      <c r="B308" s="98" t="s">
        <v>480</v>
      </c>
      <c r="C308" s="99" t="s">
        <v>481</v>
      </c>
      <c r="D308" s="100" t="s">
        <v>31</v>
      </c>
      <c r="E308" s="101">
        <v>93.483699999999999</v>
      </c>
      <c r="F308" s="101"/>
      <c r="G308" s="102">
        <f>E308*F308</f>
        <v>0</v>
      </c>
    </row>
    <row r="309" spans="1:7">
      <c r="A309" s="106"/>
      <c r="B309" s="107"/>
      <c r="C309" s="203" t="s">
        <v>473</v>
      </c>
      <c r="D309" s="202"/>
      <c r="E309" s="108">
        <v>0</v>
      </c>
      <c r="F309" s="109"/>
      <c r="G309" s="110"/>
    </row>
    <row r="310" spans="1:7">
      <c r="A310" s="106"/>
      <c r="B310" s="107"/>
      <c r="C310" s="203" t="s">
        <v>461</v>
      </c>
      <c r="D310" s="202"/>
      <c r="E310" s="108">
        <v>0</v>
      </c>
      <c r="F310" s="109"/>
      <c r="G310" s="110"/>
    </row>
    <row r="311" spans="1:7">
      <c r="A311" s="106"/>
      <c r="B311" s="107"/>
      <c r="C311" s="203" t="s">
        <v>323</v>
      </c>
      <c r="D311" s="202"/>
      <c r="E311" s="108">
        <v>0</v>
      </c>
      <c r="F311" s="109"/>
      <c r="G311" s="110"/>
    </row>
    <row r="312" spans="1:7">
      <c r="A312" s="106"/>
      <c r="B312" s="107"/>
      <c r="C312" s="203" t="s">
        <v>462</v>
      </c>
      <c r="D312" s="202"/>
      <c r="E312" s="108">
        <v>0</v>
      </c>
      <c r="F312" s="109"/>
      <c r="G312" s="110"/>
    </row>
    <row r="313" spans="1:7">
      <c r="A313" s="106"/>
      <c r="B313" s="107"/>
      <c r="C313" s="203" t="s">
        <v>325</v>
      </c>
      <c r="D313" s="202"/>
      <c r="E313" s="108">
        <v>0</v>
      </c>
      <c r="F313" s="109"/>
      <c r="G313" s="110"/>
    </row>
    <row r="314" spans="1:7">
      <c r="A314" s="106"/>
      <c r="B314" s="107"/>
      <c r="C314" s="201" t="s">
        <v>194</v>
      </c>
      <c r="D314" s="202"/>
      <c r="E314" s="111">
        <v>0</v>
      </c>
      <c r="F314" s="109"/>
      <c r="G314" s="110"/>
    </row>
    <row r="315" spans="1:7">
      <c r="A315" s="106"/>
      <c r="B315" s="107"/>
      <c r="C315" s="201" t="s">
        <v>194</v>
      </c>
      <c r="D315" s="202"/>
      <c r="E315" s="111">
        <v>0</v>
      </c>
      <c r="F315" s="109"/>
      <c r="G315" s="110"/>
    </row>
    <row r="316" spans="1:7">
      <c r="A316" s="106"/>
      <c r="B316" s="107"/>
      <c r="C316" s="203" t="s">
        <v>474</v>
      </c>
      <c r="D316" s="202"/>
      <c r="E316" s="108">
        <v>-5.3864999999999998</v>
      </c>
      <c r="F316" s="109"/>
      <c r="G316" s="110"/>
    </row>
    <row r="317" spans="1:7">
      <c r="A317" s="106"/>
      <c r="B317" s="107"/>
      <c r="C317" s="203" t="s">
        <v>327</v>
      </c>
      <c r="D317" s="202"/>
      <c r="E317" s="108">
        <v>0</v>
      </c>
      <c r="F317" s="109"/>
      <c r="G317" s="110"/>
    </row>
    <row r="318" spans="1:7">
      <c r="A318" s="106"/>
      <c r="B318" s="107"/>
      <c r="C318" s="203" t="s">
        <v>328</v>
      </c>
      <c r="D318" s="202"/>
      <c r="E318" s="108">
        <v>0</v>
      </c>
      <c r="F318" s="109"/>
      <c r="G318" s="110"/>
    </row>
    <row r="319" spans="1:7">
      <c r="A319" s="106"/>
      <c r="B319" s="107"/>
      <c r="C319" s="201" t="s">
        <v>194</v>
      </c>
      <c r="D319" s="202"/>
      <c r="E319" s="111">
        <v>-5.3864999999999998</v>
      </c>
      <c r="F319" s="109"/>
      <c r="G319" s="110"/>
    </row>
    <row r="320" spans="1:7">
      <c r="A320" s="106"/>
      <c r="B320" s="107"/>
      <c r="C320" s="203" t="s">
        <v>475</v>
      </c>
      <c r="D320" s="202"/>
      <c r="E320" s="108">
        <v>-57.692799999999998</v>
      </c>
      <c r="F320" s="109"/>
      <c r="G320" s="110"/>
    </row>
    <row r="321" spans="1:7">
      <c r="A321" s="106"/>
      <c r="B321" s="107"/>
      <c r="C321" s="203" t="s">
        <v>476</v>
      </c>
      <c r="D321" s="202"/>
      <c r="E321" s="108">
        <v>0</v>
      </c>
      <c r="F321" s="109"/>
      <c r="G321" s="110"/>
    </row>
    <row r="322" spans="1:7">
      <c r="A322" s="106"/>
      <c r="B322" s="107"/>
      <c r="C322" s="201" t="s">
        <v>194</v>
      </c>
      <c r="D322" s="202"/>
      <c r="E322" s="111">
        <v>-57.692799999999998</v>
      </c>
      <c r="F322" s="109"/>
      <c r="G322" s="110"/>
    </row>
    <row r="323" spans="1:7">
      <c r="A323" s="106"/>
      <c r="B323" s="107"/>
      <c r="C323" s="203" t="s">
        <v>477</v>
      </c>
      <c r="D323" s="202"/>
      <c r="E323" s="108">
        <v>152.04</v>
      </c>
      <c r="F323" s="109"/>
      <c r="G323" s="110"/>
    </row>
    <row r="324" spans="1:7">
      <c r="A324" s="106"/>
      <c r="B324" s="107"/>
      <c r="C324" s="203" t="s">
        <v>478</v>
      </c>
      <c r="D324" s="202"/>
      <c r="E324" s="108">
        <v>0</v>
      </c>
      <c r="F324" s="109"/>
      <c r="G324" s="110"/>
    </row>
    <row r="325" spans="1:7">
      <c r="A325" s="106"/>
      <c r="B325" s="107"/>
      <c r="C325" s="201" t="s">
        <v>194</v>
      </c>
      <c r="D325" s="202"/>
      <c r="E325" s="111">
        <v>152.04</v>
      </c>
      <c r="F325" s="109"/>
      <c r="G325" s="110"/>
    </row>
    <row r="326" spans="1:7">
      <c r="A326" s="106"/>
      <c r="B326" s="107"/>
      <c r="C326" s="203" t="s">
        <v>479</v>
      </c>
      <c r="D326" s="202"/>
      <c r="E326" s="108">
        <v>4.5229999999999997</v>
      </c>
      <c r="F326" s="109"/>
      <c r="G326" s="110"/>
    </row>
    <row r="327" spans="1:7" ht="13.1">
      <c r="A327" s="131"/>
      <c r="B327" s="103" t="s">
        <v>187</v>
      </c>
      <c r="C327" s="104" t="str">
        <f>CONCATENATE(B240," ",C240)</f>
        <v>63 Podlahy a podlahové konstrukce</v>
      </c>
      <c r="D327" s="132"/>
      <c r="E327" s="133"/>
      <c r="F327" s="134"/>
      <c r="G327" s="105">
        <f>SUM(G240:G326)</f>
        <v>0</v>
      </c>
    </row>
    <row r="328" spans="1:7" ht="13.1">
      <c r="A328" s="94" t="s">
        <v>182</v>
      </c>
      <c r="B328" s="95" t="s">
        <v>236</v>
      </c>
      <c r="C328" s="96" t="s">
        <v>237</v>
      </c>
      <c r="D328" s="128"/>
      <c r="E328" s="129"/>
      <c r="F328" s="129"/>
      <c r="G328" s="130"/>
    </row>
    <row r="329" spans="1:7">
      <c r="A329" s="97">
        <v>48</v>
      </c>
      <c r="B329" s="98" t="s">
        <v>238</v>
      </c>
      <c r="C329" s="99" t="s">
        <v>239</v>
      </c>
      <c r="D329" s="100" t="s">
        <v>142</v>
      </c>
      <c r="E329" s="101">
        <v>3</v>
      </c>
      <c r="F329" s="101"/>
      <c r="G329" s="102">
        <f>E329*F329</f>
        <v>0</v>
      </c>
    </row>
    <row r="330" spans="1:7" ht="13.1">
      <c r="A330" s="131"/>
      <c r="B330" s="103" t="s">
        <v>187</v>
      </c>
      <c r="C330" s="104" t="str">
        <f>CONCATENATE(B328," ",C328)</f>
        <v>94 Lešení a stavební výtahy</v>
      </c>
      <c r="D330" s="132"/>
      <c r="E330" s="133"/>
      <c r="F330" s="134"/>
      <c r="G330" s="105">
        <f>SUM(G328:G329)</f>
        <v>0</v>
      </c>
    </row>
    <row r="331" spans="1:7" ht="13.1">
      <c r="A331" s="94" t="s">
        <v>182</v>
      </c>
      <c r="B331" s="95" t="s">
        <v>240</v>
      </c>
      <c r="C331" s="96" t="s">
        <v>241</v>
      </c>
      <c r="D331" s="128"/>
      <c r="E331" s="129"/>
      <c r="F331" s="129"/>
      <c r="G331" s="130"/>
    </row>
    <row r="332" spans="1:7">
      <c r="A332" s="97">
        <v>49</v>
      </c>
      <c r="B332" s="98" t="s">
        <v>242</v>
      </c>
      <c r="C332" s="99" t="s">
        <v>243</v>
      </c>
      <c r="D332" s="100" t="s">
        <v>31</v>
      </c>
      <c r="E332" s="101">
        <v>152.6944</v>
      </c>
      <c r="F332" s="101"/>
      <c r="G332" s="102">
        <f>E332*F332</f>
        <v>0</v>
      </c>
    </row>
    <row r="333" spans="1:7">
      <c r="A333" s="106"/>
      <c r="B333" s="107"/>
      <c r="C333" s="203" t="s">
        <v>217</v>
      </c>
      <c r="D333" s="202"/>
      <c r="E333" s="108">
        <v>0</v>
      </c>
      <c r="F333" s="109"/>
      <c r="G333" s="110"/>
    </row>
    <row r="334" spans="1:7">
      <c r="A334" s="106"/>
      <c r="B334" s="107"/>
      <c r="C334" s="203" t="s">
        <v>482</v>
      </c>
      <c r="D334" s="202"/>
      <c r="E334" s="108">
        <v>0</v>
      </c>
      <c r="F334" s="109"/>
      <c r="G334" s="110"/>
    </row>
    <row r="335" spans="1:7">
      <c r="A335" s="106"/>
      <c r="B335" s="107"/>
      <c r="C335" s="201" t="s">
        <v>194</v>
      </c>
      <c r="D335" s="202"/>
      <c r="E335" s="111">
        <v>0</v>
      </c>
      <c r="F335" s="109"/>
      <c r="G335" s="110"/>
    </row>
    <row r="336" spans="1:7">
      <c r="A336" s="106"/>
      <c r="B336" s="107"/>
      <c r="C336" s="203" t="s">
        <v>483</v>
      </c>
      <c r="D336" s="202"/>
      <c r="E336" s="108">
        <v>55.614400000000003</v>
      </c>
      <c r="F336" s="109"/>
      <c r="G336" s="110"/>
    </row>
    <row r="337" spans="1:7">
      <c r="A337" s="106"/>
      <c r="B337" s="107"/>
      <c r="C337" s="203" t="s">
        <v>484</v>
      </c>
      <c r="D337" s="202"/>
      <c r="E337" s="108">
        <v>0</v>
      </c>
      <c r="F337" s="109"/>
      <c r="G337" s="110"/>
    </row>
    <row r="338" spans="1:7">
      <c r="A338" s="106"/>
      <c r="B338" s="107"/>
      <c r="C338" s="201" t="s">
        <v>194</v>
      </c>
      <c r="D338" s="202"/>
      <c r="E338" s="111">
        <v>55.614400000000003</v>
      </c>
      <c r="F338" s="109"/>
      <c r="G338" s="110"/>
    </row>
    <row r="339" spans="1:7">
      <c r="A339" s="106"/>
      <c r="B339" s="107"/>
      <c r="C339" s="203" t="s">
        <v>485</v>
      </c>
      <c r="D339" s="202"/>
      <c r="E339" s="108">
        <v>44.24</v>
      </c>
      <c r="F339" s="109"/>
      <c r="G339" s="110"/>
    </row>
    <row r="340" spans="1:7">
      <c r="A340" s="106"/>
      <c r="B340" s="107"/>
      <c r="C340" s="203" t="s">
        <v>486</v>
      </c>
      <c r="D340" s="202"/>
      <c r="E340" s="108">
        <v>0</v>
      </c>
      <c r="F340" s="109"/>
      <c r="G340" s="110"/>
    </row>
    <row r="341" spans="1:7">
      <c r="A341" s="106"/>
      <c r="B341" s="107"/>
      <c r="C341" s="201" t="s">
        <v>194</v>
      </c>
      <c r="D341" s="202"/>
      <c r="E341" s="111">
        <v>44.24</v>
      </c>
      <c r="F341" s="109"/>
      <c r="G341" s="110"/>
    </row>
    <row r="342" spans="1:7">
      <c r="A342" s="106"/>
      <c r="B342" s="107"/>
      <c r="C342" s="203" t="s">
        <v>487</v>
      </c>
      <c r="D342" s="202"/>
      <c r="E342" s="108">
        <v>52.84</v>
      </c>
      <c r="F342" s="109"/>
      <c r="G342" s="110"/>
    </row>
    <row r="343" spans="1:7">
      <c r="A343" s="97">
        <v>50</v>
      </c>
      <c r="B343" s="98" t="s">
        <v>244</v>
      </c>
      <c r="C343" s="99" t="s">
        <v>245</v>
      </c>
      <c r="D343" s="100" t="s">
        <v>142</v>
      </c>
      <c r="E343" s="101">
        <v>2.5</v>
      </c>
      <c r="F343" s="101"/>
      <c r="G343" s="102">
        <f>E343*F343</f>
        <v>0</v>
      </c>
    </row>
    <row r="344" spans="1:7">
      <c r="A344" s="97">
        <v>51</v>
      </c>
      <c r="B344" s="98" t="s">
        <v>488</v>
      </c>
      <c r="C344" s="99" t="s">
        <v>489</v>
      </c>
      <c r="D344" s="100" t="s">
        <v>31</v>
      </c>
      <c r="E344" s="101">
        <v>300</v>
      </c>
      <c r="F344" s="101"/>
      <c r="G344" s="102">
        <f>E344*F344</f>
        <v>0</v>
      </c>
    </row>
    <row r="345" spans="1:7">
      <c r="A345" s="106"/>
      <c r="B345" s="107"/>
      <c r="C345" s="203" t="s">
        <v>490</v>
      </c>
      <c r="D345" s="202"/>
      <c r="E345" s="108">
        <v>0</v>
      </c>
      <c r="F345" s="109"/>
      <c r="G345" s="110"/>
    </row>
    <row r="346" spans="1:7">
      <c r="A346" s="106"/>
      <c r="B346" s="107"/>
      <c r="C346" s="201" t="s">
        <v>194</v>
      </c>
      <c r="D346" s="202"/>
      <c r="E346" s="111">
        <v>0</v>
      </c>
      <c r="F346" s="109"/>
      <c r="G346" s="110"/>
    </row>
    <row r="347" spans="1:7">
      <c r="A347" s="106"/>
      <c r="B347" s="107"/>
      <c r="C347" s="203" t="s">
        <v>491</v>
      </c>
      <c r="D347" s="202"/>
      <c r="E347" s="108">
        <v>300</v>
      </c>
      <c r="F347" s="109"/>
      <c r="G347" s="110"/>
    </row>
    <row r="348" spans="1:7">
      <c r="A348" s="97">
        <v>52</v>
      </c>
      <c r="B348" s="98" t="s">
        <v>492</v>
      </c>
      <c r="C348" s="99" t="s">
        <v>493</v>
      </c>
      <c r="D348" s="100" t="s">
        <v>31</v>
      </c>
      <c r="E348" s="101">
        <v>50</v>
      </c>
      <c r="F348" s="101"/>
      <c r="G348" s="102">
        <f>E348*F348</f>
        <v>0</v>
      </c>
    </row>
    <row r="349" spans="1:7">
      <c r="A349" s="106"/>
      <c r="B349" s="107"/>
      <c r="C349" s="203" t="s">
        <v>490</v>
      </c>
      <c r="D349" s="202"/>
      <c r="E349" s="108">
        <v>0</v>
      </c>
      <c r="F349" s="109"/>
      <c r="G349" s="110"/>
    </row>
    <row r="350" spans="1:7">
      <c r="A350" s="106"/>
      <c r="B350" s="107"/>
      <c r="C350" s="201" t="s">
        <v>194</v>
      </c>
      <c r="D350" s="202"/>
      <c r="E350" s="111">
        <v>0</v>
      </c>
      <c r="F350" s="109"/>
      <c r="G350" s="110"/>
    </row>
    <row r="351" spans="1:7">
      <c r="A351" s="106"/>
      <c r="B351" s="107"/>
      <c r="C351" s="203" t="s">
        <v>302</v>
      </c>
      <c r="D351" s="202"/>
      <c r="E351" s="108">
        <v>50</v>
      </c>
      <c r="F351" s="109"/>
      <c r="G351" s="110"/>
    </row>
    <row r="352" spans="1:7">
      <c r="A352" s="97">
        <v>53</v>
      </c>
      <c r="B352" s="98" t="s">
        <v>494</v>
      </c>
      <c r="C352" s="99" t="s">
        <v>495</v>
      </c>
      <c r="D352" s="100" t="s">
        <v>213</v>
      </c>
      <c r="E352" s="101">
        <v>6</v>
      </c>
      <c r="F352" s="101"/>
      <c r="G352" s="102">
        <f>E352*F352</f>
        <v>0</v>
      </c>
    </row>
    <row r="353" spans="1:7">
      <c r="A353" s="97">
        <v>54</v>
      </c>
      <c r="B353" s="98" t="s">
        <v>496</v>
      </c>
      <c r="C353" s="99" t="s">
        <v>497</v>
      </c>
      <c r="D353" s="100" t="s">
        <v>31</v>
      </c>
      <c r="E353" s="101">
        <v>15.318</v>
      </c>
      <c r="F353" s="101"/>
      <c r="G353" s="102">
        <f>E353*F353</f>
        <v>0</v>
      </c>
    </row>
    <row r="354" spans="1:7">
      <c r="A354" s="106"/>
      <c r="B354" s="107"/>
      <c r="C354" s="201" t="s">
        <v>194</v>
      </c>
      <c r="D354" s="202"/>
      <c r="E354" s="111">
        <v>0</v>
      </c>
      <c r="F354" s="109"/>
      <c r="G354" s="110"/>
    </row>
    <row r="355" spans="1:7">
      <c r="A355" s="106"/>
      <c r="B355" s="107"/>
      <c r="C355" s="203" t="s">
        <v>498</v>
      </c>
      <c r="D355" s="202"/>
      <c r="E355" s="108">
        <v>5.6917999999999997</v>
      </c>
      <c r="F355" s="109"/>
      <c r="G355" s="110"/>
    </row>
    <row r="356" spans="1:7">
      <c r="A356" s="106"/>
      <c r="B356" s="107"/>
      <c r="C356" s="201" t="s">
        <v>194</v>
      </c>
      <c r="D356" s="202"/>
      <c r="E356" s="111">
        <v>5.6917999999999997</v>
      </c>
      <c r="F356" s="109"/>
      <c r="G356" s="110"/>
    </row>
    <row r="357" spans="1:7">
      <c r="A357" s="106"/>
      <c r="B357" s="107"/>
      <c r="C357" s="203" t="s">
        <v>499</v>
      </c>
      <c r="D357" s="202"/>
      <c r="E357" s="108">
        <v>5.6169000000000002</v>
      </c>
      <c r="F357" s="109"/>
      <c r="G357" s="110"/>
    </row>
    <row r="358" spans="1:7">
      <c r="A358" s="106"/>
      <c r="B358" s="107"/>
      <c r="C358" s="201" t="s">
        <v>194</v>
      </c>
      <c r="D358" s="202"/>
      <c r="E358" s="111">
        <v>5.6169000000000002</v>
      </c>
      <c r="F358" s="109"/>
      <c r="G358" s="110"/>
    </row>
    <row r="359" spans="1:7">
      <c r="A359" s="106"/>
      <c r="B359" s="107"/>
      <c r="C359" s="203" t="s">
        <v>500</v>
      </c>
      <c r="D359" s="202"/>
      <c r="E359" s="108">
        <v>4.0091999999999999</v>
      </c>
      <c r="F359" s="109"/>
      <c r="G359" s="110"/>
    </row>
    <row r="360" spans="1:7" ht="20.95">
      <c r="A360" s="97">
        <v>55</v>
      </c>
      <c r="B360" s="98" t="s">
        <v>501</v>
      </c>
      <c r="C360" s="99" t="s">
        <v>502</v>
      </c>
      <c r="D360" s="100" t="s">
        <v>9</v>
      </c>
      <c r="E360" s="101">
        <v>8</v>
      </c>
      <c r="F360" s="101"/>
      <c r="G360" s="102">
        <f>E360*F360</f>
        <v>0</v>
      </c>
    </row>
    <row r="361" spans="1:7">
      <c r="A361" s="106"/>
      <c r="B361" s="107"/>
      <c r="C361" s="201" t="s">
        <v>194</v>
      </c>
      <c r="D361" s="202"/>
      <c r="E361" s="111">
        <v>0</v>
      </c>
      <c r="F361" s="109"/>
      <c r="G361" s="110"/>
    </row>
    <row r="362" spans="1:7">
      <c r="A362" s="106"/>
      <c r="B362" s="107"/>
      <c r="C362" s="203" t="s">
        <v>503</v>
      </c>
      <c r="D362" s="202"/>
      <c r="E362" s="108">
        <v>8</v>
      </c>
      <c r="F362" s="109"/>
      <c r="G362" s="110"/>
    </row>
    <row r="363" spans="1:7" ht="13.1">
      <c r="A363" s="131"/>
      <c r="B363" s="103" t="s">
        <v>187</v>
      </c>
      <c r="C363" s="104" t="str">
        <f>CONCATENATE(B331," ",C331)</f>
        <v>95 Dokončovací konstrukce na pozemních stavbách</v>
      </c>
      <c r="D363" s="132"/>
      <c r="E363" s="133"/>
      <c r="F363" s="134"/>
      <c r="G363" s="105">
        <f>SUM(G331:G362)</f>
        <v>0</v>
      </c>
    </row>
    <row r="364" spans="1:7" ht="13.1">
      <c r="A364" s="94" t="s">
        <v>182</v>
      </c>
      <c r="B364" s="95" t="s">
        <v>246</v>
      </c>
      <c r="C364" s="96" t="s">
        <v>247</v>
      </c>
      <c r="D364" s="128"/>
      <c r="E364" s="129"/>
      <c r="F364" s="129"/>
      <c r="G364" s="130"/>
    </row>
    <row r="365" spans="1:7">
      <c r="A365" s="97">
        <v>56</v>
      </c>
      <c r="B365" s="98" t="s">
        <v>504</v>
      </c>
      <c r="C365" s="99" t="s">
        <v>505</v>
      </c>
      <c r="D365" s="100" t="s">
        <v>31</v>
      </c>
      <c r="E365" s="101">
        <v>3.19</v>
      </c>
      <c r="F365" s="101"/>
      <c r="G365" s="102">
        <f>E365*F365</f>
        <v>0</v>
      </c>
    </row>
    <row r="366" spans="1:7">
      <c r="A366" s="106"/>
      <c r="B366" s="107"/>
      <c r="C366" s="201" t="s">
        <v>194</v>
      </c>
      <c r="D366" s="202"/>
      <c r="E366" s="111">
        <v>0</v>
      </c>
      <c r="F366" s="109"/>
      <c r="G366" s="110"/>
    </row>
    <row r="367" spans="1:7">
      <c r="A367" s="106"/>
      <c r="B367" s="107"/>
      <c r="C367" s="203" t="s">
        <v>506</v>
      </c>
      <c r="D367" s="202"/>
      <c r="E367" s="108">
        <v>3.19</v>
      </c>
      <c r="F367" s="109"/>
      <c r="G367" s="110"/>
    </row>
    <row r="368" spans="1:7">
      <c r="A368" s="97">
        <v>57</v>
      </c>
      <c r="B368" s="98" t="s">
        <v>507</v>
      </c>
      <c r="C368" s="99" t="s">
        <v>508</v>
      </c>
      <c r="D368" s="100" t="s">
        <v>25</v>
      </c>
      <c r="E368" s="101">
        <v>9.85</v>
      </c>
      <c r="F368" s="101"/>
      <c r="G368" s="102">
        <f>E368*F368</f>
        <v>0</v>
      </c>
    </row>
    <row r="369" spans="1:7">
      <c r="A369" s="106"/>
      <c r="B369" s="107"/>
      <c r="C369" s="201" t="s">
        <v>194</v>
      </c>
      <c r="D369" s="202"/>
      <c r="E369" s="111">
        <v>0</v>
      </c>
      <c r="F369" s="109"/>
      <c r="G369" s="110"/>
    </row>
    <row r="370" spans="1:7">
      <c r="A370" s="106"/>
      <c r="B370" s="107"/>
      <c r="C370" s="203" t="s">
        <v>509</v>
      </c>
      <c r="D370" s="202"/>
      <c r="E370" s="108">
        <v>9.85</v>
      </c>
      <c r="F370" s="109"/>
      <c r="G370" s="110"/>
    </row>
    <row r="371" spans="1:7">
      <c r="A371" s="97">
        <v>58</v>
      </c>
      <c r="B371" s="98" t="s">
        <v>510</v>
      </c>
      <c r="C371" s="99" t="s">
        <v>511</v>
      </c>
      <c r="D371" s="100" t="s">
        <v>184</v>
      </c>
      <c r="E371" s="101">
        <v>19.828399999999998</v>
      </c>
      <c r="F371" s="101"/>
      <c r="G371" s="102">
        <f>E371*F371</f>
        <v>0</v>
      </c>
    </row>
    <row r="372" spans="1:7">
      <c r="A372" s="106"/>
      <c r="B372" s="107"/>
      <c r="C372" s="203" t="s">
        <v>323</v>
      </c>
      <c r="D372" s="202"/>
      <c r="E372" s="108">
        <v>0</v>
      </c>
      <c r="F372" s="109"/>
      <c r="G372" s="110"/>
    </row>
    <row r="373" spans="1:7">
      <c r="A373" s="106"/>
      <c r="B373" s="107"/>
      <c r="C373" s="203" t="s">
        <v>324</v>
      </c>
      <c r="D373" s="202"/>
      <c r="E373" s="108">
        <v>0</v>
      </c>
      <c r="F373" s="109"/>
      <c r="G373" s="110"/>
    </row>
    <row r="374" spans="1:7">
      <c r="A374" s="106"/>
      <c r="B374" s="107"/>
      <c r="C374" s="203" t="s">
        <v>325</v>
      </c>
      <c r="D374" s="202"/>
      <c r="E374" s="108">
        <v>0</v>
      </c>
      <c r="F374" s="109"/>
      <c r="G374" s="110"/>
    </row>
    <row r="375" spans="1:7">
      <c r="A375" s="106"/>
      <c r="B375" s="107"/>
      <c r="C375" s="201" t="s">
        <v>194</v>
      </c>
      <c r="D375" s="202"/>
      <c r="E375" s="111">
        <v>0</v>
      </c>
      <c r="F375" s="109"/>
      <c r="G375" s="110"/>
    </row>
    <row r="376" spans="1:7">
      <c r="A376" s="106"/>
      <c r="B376" s="107"/>
      <c r="C376" s="201" t="s">
        <v>194</v>
      </c>
      <c r="D376" s="202"/>
      <c r="E376" s="111">
        <v>0</v>
      </c>
      <c r="F376" s="109"/>
      <c r="G376" s="110"/>
    </row>
    <row r="377" spans="1:7">
      <c r="A377" s="106"/>
      <c r="B377" s="107"/>
      <c r="C377" s="203" t="s">
        <v>512</v>
      </c>
      <c r="D377" s="202"/>
      <c r="E377" s="108">
        <v>1.6160000000000001</v>
      </c>
      <c r="F377" s="109"/>
      <c r="G377" s="110"/>
    </row>
    <row r="378" spans="1:7">
      <c r="A378" s="106"/>
      <c r="B378" s="107"/>
      <c r="C378" s="203" t="s">
        <v>327</v>
      </c>
      <c r="D378" s="202"/>
      <c r="E378" s="108">
        <v>0</v>
      </c>
      <c r="F378" s="109"/>
      <c r="G378" s="110"/>
    </row>
    <row r="379" spans="1:7">
      <c r="A379" s="106"/>
      <c r="B379" s="107"/>
      <c r="C379" s="203" t="s">
        <v>328</v>
      </c>
      <c r="D379" s="202"/>
      <c r="E379" s="108">
        <v>0</v>
      </c>
      <c r="F379" s="109"/>
      <c r="G379" s="110"/>
    </row>
    <row r="380" spans="1:7">
      <c r="A380" s="106"/>
      <c r="B380" s="107"/>
      <c r="C380" s="201" t="s">
        <v>194</v>
      </c>
      <c r="D380" s="202"/>
      <c r="E380" s="111">
        <v>1.6160000000000001</v>
      </c>
      <c r="F380" s="109"/>
      <c r="G380" s="110"/>
    </row>
    <row r="381" spans="1:7">
      <c r="A381" s="106"/>
      <c r="B381" s="107"/>
      <c r="C381" s="203" t="s">
        <v>513</v>
      </c>
      <c r="D381" s="202"/>
      <c r="E381" s="108">
        <v>17.3078</v>
      </c>
      <c r="F381" s="109"/>
      <c r="G381" s="110"/>
    </row>
    <row r="382" spans="1:7">
      <c r="A382" s="106"/>
      <c r="B382" s="107"/>
      <c r="C382" s="203" t="s">
        <v>514</v>
      </c>
      <c r="D382" s="202"/>
      <c r="E382" s="108">
        <v>0</v>
      </c>
      <c r="F382" s="109"/>
      <c r="G382" s="110"/>
    </row>
    <row r="383" spans="1:7">
      <c r="A383" s="106"/>
      <c r="B383" s="107"/>
      <c r="C383" s="201" t="s">
        <v>194</v>
      </c>
      <c r="D383" s="202"/>
      <c r="E383" s="111">
        <v>17.3078</v>
      </c>
      <c r="F383" s="109"/>
      <c r="G383" s="110"/>
    </row>
    <row r="384" spans="1:7">
      <c r="A384" s="106"/>
      <c r="B384" s="107"/>
      <c r="C384" s="203" t="s">
        <v>515</v>
      </c>
      <c r="D384" s="202"/>
      <c r="E384" s="108">
        <v>0.90459999999999996</v>
      </c>
      <c r="F384" s="109"/>
      <c r="G384" s="110"/>
    </row>
    <row r="385" spans="1:7">
      <c r="A385" s="97">
        <v>59</v>
      </c>
      <c r="B385" s="98" t="s">
        <v>516</v>
      </c>
      <c r="C385" s="99" t="s">
        <v>517</v>
      </c>
      <c r="D385" s="100" t="s">
        <v>31</v>
      </c>
      <c r="E385" s="101">
        <v>144.47900000000001</v>
      </c>
      <c r="F385" s="101"/>
      <c r="G385" s="102">
        <f>E385*F385</f>
        <v>0</v>
      </c>
    </row>
    <row r="386" spans="1:7">
      <c r="A386" s="106"/>
      <c r="B386" s="107"/>
      <c r="C386" s="201" t="s">
        <v>194</v>
      </c>
      <c r="D386" s="202"/>
      <c r="E386" s="111">
        <v>0</v>
      </c>
      <c r="F386" s="109"/>
      <c r="G386" s="110"/>
    </row>
    <row r="387" spans="1:7">
      <c r="A387" s="106"/>
      <c r="B387" s="107"/>
      <c r="C387" s="203" t="s">
        <v>518</v>
      </c>
      <c r="D387" s="202"/>
      <c r="E387" s="108">
        <v>144.47900000000001</v>
      </c>
      <c r="F387" s="109"/>
      <c r="G387" s="110"/>
    </row>
    <row r="388" spans="1:7">
      <c r="A388" s="97">
        <v>60</v>
      </c>
      <c r="B388" s="98" t="s">
        <v>248</v>
      </c>
      <c r="C388" s="99" t="s">
        <v>249</v>
      </c>
      <c r="D388" s="100" t="s">
        <v>31</v>
      </c>
      <c r="E388" s="101">
        <v>13.6608</v>
      </c>
      <c r="F388" s="101"/>
      <c r="G388" s="102">
        <f>E388*F388</f>
        <v>0</v>
      </c>
    </row>
    <row r="389" spans="1:7">
      <c r="A389" s="106"/>
      <c r="B389" s="107"/>
      <c r="C389" s="201" t="s">
        <v>194</v>
      </c>
      <c r="D389" s="202"/>
      <c r="E389" s="111">
        <v>0</v>
      </c>
      <c r="F389" s="109"/>
      <c r="G389" s="110"/>
    </row>
    <row r="390" spans="1:7">
      <c r="A390" s="106"/>
      <c r="B390" s="107"/>
      <c r="C390" s="203" t="s">
        <v>519</v>
      </c>
      <c r="D390" s="202"/>
      <c r="E390" s="108">
        <v>5.5902000000000003</v>
      </c>
      <c r="F390" s="109"/>
      <c r="G390" s="110"/>
    </row>
    <row r="391" spans="1:7">
      <c r="A391" s="106"/>
      <c r="B391" s="107"/>
      <c r="C391" s="201" t="s">
        <v>194</v>
      </c>
      <c r="D391" s="202"/>
      <c r="E391" s="111">
        <v>5.5902000000000003</v>
      </c>
      <c r="F391" s="109"/>
      <c r="G391" s="110"/>
    </row>
    <row r="392" spans="1:7">
      <c r="A392" s="106"/>
      <c r="B392" s="107"/>
      <c r="C392" s="203" t="s">
        <v>520</v>
      </c>
      <c r="D392" s="202"/>
      <c r="E392" s="108">
        <v>6.12</v>
      </c>
      <c r="F392" s="109"/>
      <c r="G392" s="110"/>
    </row>
    <row r="393" spans="1:7">
      <c r="A393" s="106"/>
      <c r="B393" s="107"/>
      <c r="C393" s="201" t="s">
        <v>194</v>
      </c>
      <c r="D393" s="202"/>
      <c r="E393" s="111">
        <v>6.12</v>
      </c>
      <c r="F393" s="109"/>
      <c r="G393" s="110"/>
    </row>
    <row r="394" spans="1:7">
      <c r="A394" s="106"/>
      <c r="B394" s="107"/>
      <c r="C394" s="203" t="s">
        <v>521</v>
      </c>
      <c r="D394" s="202"/>
      <c r="E394" s="108">
        <v>1.8919999999999999</v>
      </c>
      <c r="F394" s="109"/>
      <c r="G394" s="110"/>
    </row>
    <row r="395" spans="1:7">
      <c r="A395" s="106"/>
      <c r="B395" s="107"/>
      <c r="C395" s="201" t="s">
        <v>194</v>
      </c>
      <c r="D395" s="202"/>
      <c r="E395" s="111">
        <v>1.8919999999999999</v>
      </c>
      <c r="F395" s="109"/>
      <c r="G395" s="110"/>
    </row>
    <row r="396" spans="1:7">
      <c r="A396" s="106"/>
      <c r="B396" s="107"/>
      <c r="C396" s="203" t="s">
        <v>522</v>
      </c>
      <c r="D396" s="202"/>
      <c r="E396" s="108">
        <v>2.0586000000000002</v>
      </c>
      <c r="F396" s="109"/>
      <c r="G396" s="110"/>
    </row>
    <row r="397" spans="1:7">
      <c r="A397" s="106"/>
      <c r="B397" s="107"/>
      <c r="C397" s="201" t="s">
        <v>194</v>
      </c>
      <c r="D397" s="202"/>
      <c r="E397" s="111">
        <v>2.0586000000000002</v>
      </c>
      <c r="F397" s="109"/>
      <c r="G397" s="110"/>
    </row>
    <row r="398" spans="1:7">
      <c r="A398" s="106"/>
      <c r="B398" s="107"/>
      <c r="C398" s="203" t="s">
        <v>523</v>
      </c>
      <c r="D398" s="202"/>
      <c r="E398" s="108">
        <v>-2</v>
      </c>
      <c r="F398" s="109"/>
      <c r="G398" s="110"/>
    </row>
    <row r="399" spans="1:7">
      <c r="A399" s="97">
        <v>61</v>
      </c>
      <c r="B399" s="98" t="s">
        <v>524</v>
      </c>
      <c r="C399" s="99" t="s">
        <v>525</v>
      </c>
      <c r="D399" s="100" t="s">
        <v>112</v>
      </c>
      <c r="E399" s="101">
        <v>11</v>
      </c>
      <c r="F399" s="101"/>
      <c r="G399" s="102">
        <f>E399*F399</f>
        <v>0</v>
      </c>
    </row>
    <row r="400" spans="1:7">
      <c r="A400" s="106"/>
      <c r="B400" s="107"/>
      <c r="C400" s="201" t="s">
        <v>194</v>
      </c>
      <c r="D400" s="202"/>
      <c r="E400" s="111">
        <v>0</v>
      </c>
      <c r="F400" s="109"/>
      <c r="G400" s="110"/>
    </row>
    <row r="401" spans="1:7">
      <c r="A401" s="106"/>
      <c r="B401" s="107"/>
      <c r="C401" s="203" t="s">
        <v>53</v>
      </c>
      <c r="D401" s="202"/>
      <c r="E401" s="108">
        <v>11</v>
      </c>
      <c r="F401" s="109"/>
      <c r="G401" s="110"/>
    </row>
    <row r="402" spans="1:7">
      <c r="A402" s="97">
        <v>62</v>
      </c>
      <c r="B402" s="98" t="s">
        <v>526</v>
      </c>
      <c r="C402" s="99" t="s">
        <v>527</v>
      </c>
      <c r="D402" s="100" t="s">
        <v>31</v>
      </c>
      <c r="E402" s="101">
        <v>0.97499999999999998</v>
      </c>
      <c r="F402" s="101"/>
      <c r="G402" s="102">
        <f>E402*F402</f>
        <v>0</v>
      </c>
    </row>
    <row r="403" spans="1:7">
      <c r="A403" s="106"/>
      <c r="B403" s="107"/>
      <c r="C403" s="201" t="s">
        <v>194</v>
      </c>
      <c r="D403" s="202"/>
      <c r="E403" s="111">
        <v>0</v>
      </c>
      <c r="F403" s="109"/>
      <c r="G403" s="110"/>
    </row>
    <row r="404" spans="1:7">
      <c r="A404" s="106"/>
      <c r="B404" s="107"/>
      <c r="C404" s="203" t="s">
        <v>528</v>
      </c>
      <c r="D404" s="202"/>
      <c r="E404" s="108">
        <v>0.97499999999999998</v>
      </c>
      <c r="F404" s="109"/>
      <c r="G404" s="110"/>
    </row>
    <row r="405" spans="1:7" ht="20.95">
      <c r="A405" s="97">
        <v>63</v>
      </c>
      <c r="B405" s="98" t="s">
        <v>250</v>
      </c>
      <c r="C405" s="99" t="s">
        <v>251</v>
      </c>
      <c r="D405" s="100" t="s">
        <v>31</v>
      </c>
      <c r="E405" s="101">
        <v>1.9693000000000001</v>
      </c>
      <c r="F405" s="101"/>
      <c r="G405" s="102">
        <f>E405*F405</f>
        <v>0</v>
      </c>
    </row>
    <row r="406" spans="1:7">
      <c r="A406" s="106"/>
      <c r="B406" s="107"/>
      <c r="C406" s="203" t="s">
        <v>217</v>
      </c>
      <c r="D406" s="202"/>
      <c r="E406" s="108">
        <v>0</v>
      </c>
      <c r="F406" s="109"/>
      <c r="G406" s="110"/>
    </row>
    <row r="407" spans="1:7">
      <c r="A407" s="106"/>
      <c r="B407" s="107"/>
      <c r="C407" s="201" t="s">
        <v>194</v>
      </c>
      <c r="D407" s="202"/>
      <c r="E407" s="111">
        <v>0</v>
      </c>
      <c r="F407" s="109"/>
      <c r="G407" s="110"/>
    </row>
    <row r="408" spans="1:7">
      <c r="A408" s="106"/>
      <c r="B408" s="107"/>
      <c r="C408" s="203" t="s">
        <v>529</v>
      </c>
      <c r="D408" s="202"/>
      <c r="E408" s="108">
        <v>1.9693000000000001</v>
      </c>
      <c r="F408" s="109"/>
      <c r="G408" s="110"/>
    </row>
    <row r="409" spans="1:7">
      <c r="A409" s="97">
        <v>64</v>
      </c>
      <c r="B409" s="98" t="s">
        <v>530</v>
      </c>
      <c r="C409" s="99" t="s">
        <v>531</v>
      </c>
      <c r="D409" s="100" t="s">
        <v>31</v>
      </c>
      <c r="E409" s="101">
        <v>4.6295000000000002</v>
      </c>
      <c r="F409" s="101"/>
      <c r="G409" s="102">
        <f>E409*F409</f>
        <v>0</v>
      </c>
    </row>
    <row r="410" spans="1:7">
      <c r="A410" s="106"/>
      <c r="B410" s="107"/>
      <c r="C410" s="201" t="s">
        <v>194</v>
      </c>
      <c r="D410" s="202"/>
      <c r="E410" s="111">
        <v>0</v>
      </c>
      <c r="F410" s="109"/>
      <c r="G410" s="110"/>
    </row>
    <row r="411" spans="1:7">
      <c r="A411" s="106"/>
      <c r="B411" s="107"/>
      <c r="C411" s="203" t="s">
        <v>532</v>
      </c>
      <c r="D411" s="202"/>
      <c r="E411" s="108">
        <v>4.6295000000000002</v>
      </c>
      <c r="F411" s="109"/>
      <c r="G411" s="110"/>
    </row>
    <row r="412" spans="1:7">
      <c r="A412" s="97">
        <v>65</v>
      </c>
      <c r="B412" s="98" t="s">
        <v>252</v>
      </c>
      <c r="C412" s="99" t="s">
        <v>253</v>
      </c>
      <c r="D412" s="100" t="s">
        <v>184</v>
      </c>
      <c r="E412" s="101">
        <v>0.1197</v>
      </c>
      <c r="F412" s="101"/>
      <c r="G412" s="102">
        <f>E412*F412</f>
        <v>0</v>
      </c>
    </row>
    <row r="413" spans="1:7">
      <c r="A413" s="106"/>
      <c r="B413" s="107"/>
      <c r="C413" s="201" t="s">
        <v>194</v>
      </c>
      <c r="D413" s="202"/>
      <c r="E413" s="111">
        <v>0</v>
      </c>
      <c r="F413" s="109"/>
      <c r="G413" s="110"/>
    </row>
    <row r="414" spans="1:7">
      <c r="A414" s="106"/>
      <c r="B414" s="107"/>
      <c r="C414" s="203" t="s">
        <v>315</v>
      </c>
      <c r="D414" s="202"/>
      <c r="E414" s="108">
        <v>0.1197</v>
      </c>
      <c r="F414" s="109"/>
      <c r="G414" s="110"/>
    </row>
    <row r="415" spans="1:7">
      <c r="A415" s="97">
        <v>66</v>
      </c>
      <c r="B415" s="98" t="s">
        <v>533</v>
      </c>
      <c r="C415" s="99" t="s">
        <v>534</v>
      </c>
      <c r="D415" s="100" t="s">
        <v>184</v>
      </c>
      <c r="E415" s="101">
        <v>2.0571999999999999</v>
      </c>
      <c r="F415" s="101"/>
      <c r="G415" s="102">
        <f>E415*F415</f>
        <v>0</v>
      </c>
    </row>
    <row r="416" spans="1:7">
      <c r="A416" s="106"/>
      <c r="B416" s="107"/>
      <c r="C416" s="201" t="s">
        <v>194</v>
      </c>
      <c r="D416" s="202"/>
      <c r="E416" s="111">
        <v>0</v>
      </c>
      <c r="F416" s="109"/>
      <c r="G416" s="110"/>
    </row>
    <row r="417" spans="1:7">
      <c r="A417" s="106"/>
      <c r="B417" s="107"/>
      <c r="C417" s="203" t="s">
        <v>535</v>
      </c>
      <c r="D417" s="202"/>
      <c r="E417" s="108">
        <v>0.94599999999999995</v>
      </c>
      <c r="F417" s="109"/>
      <c r="G417" s="110"/>
    </row>
    <row r="418" spans="1:7">
      <c r="A418" s="106"/>
      <c r="B418" s="107"/>
      <c r="C418" s="201" t="s">
        <v>194</v>
      </c>
      <c r="D418" s="202"/>
      <c r="E418" s="111">
        <v>0.94599999999999995</v>
      </c>
      <c r="F418" s="109"/>
      <c r="G418" s="110"/>
    </row>
    <row r="419" spans="1:7">
      <c r="A419" s="106"/>
      <c r="B419" s="107"/>
      <c r="C419" s="203" t="s">
        <v>536</v>
      </c>
      <c r="D419" s="202"/>
      <c r="E419" s="108">
        <v>1.1112</v>
      </c>
      <c r="F419" s="109"/>
      <c r="G419" s="110"/>
    </row>
    <row r="420" spans="1:7">
      <c r="A420" s="97">
        <v>67</v>
      </c>
      <c r="B420" s="98" t="s">
        <v>537</v>
      </c>
      <c r="C420" s="99" t="s">
        <v>538</v>
      </c>
      <c r="D420" s="100" t="s">
        <v>184</v>
      </c>
      <c r="E420" s="101">
        <v>1.7786999999999999</v>
      </c>
      <c r="F420" s="101"/>
      <c r="G420" s="102">
        <f>E420*F420</f>
        <v>0</v>
      </c>
    </row>
    <row r="421" spans="1:7">
      <c r="A421" s="106"/>
      <c r="B421" s="107"/>
      <c r="C421" s="201" t="s">
        <v>194</v>
      </c>
      <c r="D421" s="202"/>
      <c r="E421" s="111">
        <v>0</v>
      </c>
      <c r="F421" s="109"/>
      <c r="G421" s="110"/>
    </row>
    <row r="422" spans="1:7">
      <c r="A422" s="106"/>
      <c r="B422" s="107"/>
      <c r="C422" s="203" t="s">
        <v>539</v>
      </c>
      <c r="D422" s="202"/>
      <c r="E422" s="108">
        <v>1.7786999999999999</v>
      </c>
      <c r="F422" s="109"/>
      <c r="G422" s="110"/>
    </row>
    <row r="423" spans="1:7" ht="20.95">
      <c r="A423" s="97">
        <v>68</v>
      </c>
      <c r="B423" s="98" t="s">
        <v>254</v>
      </c>
      <c r="C423" s="99" t="s">
        <v>255</v>
      </c>
      <c r="D423" s="100" t="s">
        <v>25</v>
      </c>
      <c r="E423" s="101">
        <v>36.700000000000003</v>
      </c>
      <c r="F423" s="101"/>
      <c r="G423" s="102">
        <f>E423*F423</f>
        <v>0</v>
      </c>
    </row>
    <row r="424" spans="1:7">
      <c r="A424" s="106"/>
      <c r="B424" s="107"/>
      <c r="C424" s="203" t="s">
        <v>256</v>
      </c>
      <c r="D424" s="202"/>
      <c r="E424" s="108">
        <v>0</v>
      </c>
      <c r="F424" s="109"/>
      <c r="G424" s="110"/>
    </row>
    <row r="425" spans="1:7">
      <c r="A425" s="106"/>
      <c r="B425" s="107"/>
      <c r="C425" s="201" t="s">
        <v>194</v>
      </c>
      <c r="D425" s="202"/>
      <c r="E425" s="111">
        <v>0</v>
      </c>
      <c r="F425" s="109"/>
      <c r="G425" s="110"/>
    </row>
    <row r="426" spans="1:7">
      <c r="A426" s="106"/>
      <c r="B426" s="107"/>
      <c r="C426" s="203" t="s">
        <v>540</v>
      </c>
      <c r="D426" s="202"/>
      <c r="E426" s="108">
        <v>36.700000000000003</v>
      </c>
      <c r="F426" s="109"/>
      <c r="G426" s="110"/>
    </row>
    <row r="427" spans="1:7">
      <c r="A427" s="97">
        <v>69</v>
      </c>
      <c r="B427" s="98" t="s">
        <v>541</v>
      </c>
      <c r="C427" s="99" t="s">
        <v>542</v>
      </c>
      <c r="D427" s="100" t="s">
        <v>112</v>
      </c>
      <c r="E427" s="101">
        <v>4</v>
      </c>
      <c r="F427" s="101"/>
      <c r="G427" s="102">
        <f>E427*F427</f>
        <v>0</v>
      </c>
    </row>
    <row r="428" spans="1:7">
      <c r="A428" s="106"/>
      <c r="B428" s="107"/>
      <c r="C428" s="203" t="s">
        <v>256</v>
      </c>
      <c r="D428" s="202"/>
      <c r="E428" s="108">
        <v>0</v>
      </c>
      <c r="F428" s="109"/>
      <c r="G428" s="110"/>
    </row>
    <row r="429" spans="1:7">
      <c r="A429" s="106"/>
      <c r="B429" s="107"/>
      <c r="C429" s="201" t="s">
        <v>194</v>
      </c>
      <c r="D429" s="202"/>
      <c r="E429" s="111">
        <v>0</v>
      </c>
      <c r="F429" s="109"/>
      <c r="G429" s="110"/>
    </row>
    <row r="430" spans="1:7">
      <c r="A430" s="106"/>
      <c r="B430" s="107"/>
      <c r="C430" s="203" t="s">
        <v>344</v>
      </c>
      <c r="D430" s="202"/>
      <c r="E430" s="108">
        <v>4</v>
      </c>
      <c r="F430" s="109"/>
      <c r="G430" s="110"/>
    </row>
    <row r="431" spans="1:7" ht="20.95">
      <c r="A431" s="97">
        <v>70</v>
      </c>
      <c r="B431" s="98" t="s">
        <v>543</v>
      </c>
      <c r="C431" s="99" t="s">
        <v>544</v>
      </c>
      <c r="D431" s="100" t="s">
        <v>31</v>
      </c>
      <c r="E431" s="101">
        <v>131.61000000000001</v>
      </c>
      <c r="F431" s="101"/>
      <c r="G431" s="102">
        <f>E431*F431</f>
        <v>0</v>
      </c>
    </row>
    <row r="432" spans="1:7">
      <c r="A432" s="106"/>
      <c r="B432" s="107"/>
      <c r="C432" s="201" t="s">
        <v>194</v>
      </c>
      <c r="D432" s="202"/>
      <c r="E432" s="111">
        <v>0</v>
      </c>
      <c r="F432" s="109"/>
      <c r="G432" s="110"/>
    </row>
    <row r="433" spans="1:7">
      <c r="A433" s="106"/>
      <c r="B433" s="107"/>
      <c r="C433" s="203" t="s">
        <v>434</v>
      </c>
      <c r="D433" s="202"/>
      <c r="E433" s="108">
        <v>131.61000000000001</v>
      </c>
      <c r="F433" s="109"/>
      <c r="G433" s="110"/>
    </row>
    <row r="434" spans="1:7">
      <c r="A434" s="97">
        <v>71</v>
      </c>
      <c r="B434" s="98" t="s">
        <v>316</v>
      </c>
      <c r="C434" s="99" t="s">
        <v>317</v>
      </c>
      <c r="D434" s="100" t="s">
        <v>31</v>
      </c>
      <c r="E434" s="101">
        <v>13.5877</v>
      </c>
      <c r="F434" s="101"/>
      <c r="G434" s="102">
        <f>E434*F434</f>
        <v>0</v>
      </c>
    </row>
    <row r="435" spans="1:7">
      <c r="A435" s="106"/>
      <c r="B435" s="107"/>
      <c r="C435" s="203" t="s">
        <v>318</v>
      </c>
      <c r="D435" s="202"/>
      <c r="E435" s="108">
        <v>0</v>
      </c>
      <c r="F435" s="109"/>
      <c r="G435" s="110"/>
    </row>
    <row r="436" spans="1:7">
      <c r="A436" s="106"/>
      <c r="B436" s="107"/>
      <c r="C436" s="201" t="s">
        <v>194</v>
      </c>
      <c r="D436" s="202"/>
      <c r="E436" s="111">
        <v>0</v>
      </c>
      <c r="F436" s="109"/>
      <c r="G436" s="110"/>
    </row>
    <row r="437" spans="1:7">
      <c r="A437" s="106"/>
      <c r="B437" s="107"/>
      <c r="C437" s="203" t="s">
        <v>319</v>
      </c>
      <c r="D437" s="202"/>
      <c r="E437" s="108">
        <v>13.5877</v>
      </c>
      <c r="F437" s="109"/>
      <c r="G437" s="110"/>
    </row>
    <row r="438" spans="1:7">
      <c r="A438" s="97">
        <v>72</v>
      </c>
      <c r="B438" s="98" t="s">
        <v>545</v>
      </c>
      <c r="C438" s="99" t="s">
        <v>546</v>
      </c>
      <c r="D438" s="100" t="s">
        <v>31</v>
      </c>
      <c r="E438" s="101">
        <v>35.68</v>
      </c>
      <c r="F438" s="101"/>
      <c r="G438" s="102">
        <f>E438*F438</f>
        <v>0</v>
      </c>
    </row>
    <row r="439" spans="1:7">
      <c r="A439" s="106"/>
      <c r="B439" s="107"/>
      <c r="C439" s="201" t="s">
        <v>194</v>
      </c>
      <c r="D439" s="202"/>
      <c r="E439" s="111">
        <v>0</v>
      </c>
      <c r="F439" s="109"/>
      <c r="G439" s="110"/>
    </row>
    <row r="440" spans="1:7">
      <c r="A440" s="106"/>
      <c r="B440" s="107"/>
      <c r="C440" s="203" t="s">
        <v>547</v>
      </c>
      <c r="D440" s="202"/>
      <c r="E440" s="108">
        <v>35.68</v>
      </c>
      <c r="F440" s="109"/>
      <c r="G440" s="110"/>
    </row>
    <row r="441" spans="1:7" ht="20.95">
      <c r="A441" s="97">
        <v>73</v>
      </c>
      <c r="B441" s="98" t="s">
        <v>548</v>
      </c>
      <c r="C441" s="99" t="s">
        <v>549</v>
      </c>
      <c r="D441" s="100" t="s">
        <v>31</v>
      </c>
      <c r="E441" s="101">
        <v>10.24</v>
      </c>
      <c r="F441" s="101"/>
      <c r="G441" s="102">
        <f>E441*F441</f>
        <v>0</v>
      </c>
    </row>
    <row r="442" spans="1:7">
      <c r="A442" s="106"/>
      <c r="B442" s="107"/>
      <c r="C442" s="201" t="s">
        <v>194</v>
      </c>
      <c r="D442" s="202"/>
      <c r="E442" s="111">
        <v>0</v>
      </c>
      <c r="F442" s="109"/>
      <c r="G442" s="110"/>
    </row>
    <row r="443" spans="1:7">
      <c r="A443" s="106"/>
      <c r="B443" s="107"/>
      <c r="C443" s="203" t="s">
        <v>550</v>
      </c>
      <c r="D443" s="202"/>
      <c r="E443" s="108">
        <v>10.24</v>
      </c>
      <c r="F443" s="109"/>
      <c r="G443" s="110"/>
    </row>
    <row r="444" spans="1:7">
      <c r="A444" s="97">
        <v>74</v>
      </c>
      <c r="B444" s="98" t="s">
        <v>551</v>
      </c>
      <c r="C444" s="99" t="s">
        <v>552</v>
      </c>
      <c r="D444" s="100" t="s">
        <v>31</v>
      </c>
      <c r="E444" s="101">
        <v>10.24</v>
      </c>
      <c r="F444" s="101"/>
      <c r="G444" s="102">
        <f>E444*F444</f>
        <v>0</v>
      </c>
    </row>
    <row r="445" spans="1:7">
      <c r="A445" s="106"/>
      <c r="B445" s="107"/>
      <c r="C445" s="201" t="s">
        <v>194</v>
      </c>
      <c r="D445" s="202"/>
      <c r="E445" s="111">
        <v>0</v>
      </c>
      <c r="F445" s="109"/>
      <c r="G445" s="110"/>
    </row>
    <row r="446" spans="1:7">
      <c r="A446" s="106"/>
      <c r="B446" s="107"/>
      <c r="C446" s="203" t="s">
        <v>550</v>
      </c>
      <c r="D446" s="202"/>
      <c r="E446" s="108">
        <v>10.24</v>
      </c>
      <c r="F446" s="109"/>
      <c r="G446" s="110"/>
    </row>
    <row r="447" spans="1:7">
      <c r="A447" s="97">
        <v>75</v>
      </c>
      <c r="B447" s="98" t="s">
        <v>553</v>
      </c>
      <c r="C447" s="99" t="s">
        <v>554</v>
      </c>
      <c r="D447" s="100" t="s">
        <v>112</v>
      </c>
      <c r="E447" s="101">
        <v>1</v>
      </c>
      <c r="F447" s="101"/>
      <c r="G447" s="102">
        <f>E447*F447</f>
        <v>0</v>
      </c>
    </row>
    <row r="448" spans="1:7">
      <c r="A448" s="106"/>
      <c r="B448" s="107"/>
      <c r="C448" s="201" t="s">
        <v>194</v>
      </c>
      <c r="D448" s="202"/>
      <c r="E448" s="111">
        <v>0</v>
      </c>
      <c r="F448" s="109"/>
      <c r="G448" s="110"/>
    </row>
    <row r="449" spans="1:7">
      <c r="A449" s="106"/>
      <c r="B449" s="107"/>
      <c r="C449" s="203" t="s">
        <v>43</v>
      </c>
      <c r="D449" s="202"/>
      <c r="E449" s="108">
        <v>1</v>
      </c>
      <c r="F449" s="109"/>
      <c r="G449" s="110"/>
    </row>
    <row r="450" spans="1:7">
      <c r="A450" s="97">
        <v>76</v>
      </c>
      <c r="B450" s="98" t="s">
        <v>555</v>
      </c>
      <c r="C450" s="99" t="s">
        <v>556</v>
      </c>
      <c r="D450" s="100" t="s">
        <v>112</v>
      </c>
      <c r="E450" s="101">
        <v>1</v>
      </c>
      <c r="F450" s="101"/>
      <c r="G450" s="102">
        <f>E450*F450</f>
        <v>0</v>
      </c>
    </row>
    <row r="451" spans="1:7">
      <c r="A451" s="106"/>
      <c r="B451" s="107"/>
      <c r="C451" s="201" t="s">
        <v>194</v>
      </c>
      <c r="D451" s="202"/>
      <c r="E451" s="111">
        <v>0</v>
      </c>
      <c r="F451" s="109"/>
      <c r="G451" s="110"/>
    </row>
    <row r="452" spans="1:7">
      <c r="A452" s="106"/>
      <c r="B452" s="107"/>
      <c r="C452" s="203" t="s">
        <v>43</v>
      </c>
      <c r="D452" s="202"/>
      <c r="E452" s="108">
        <v>1</v>
      </c>
      <c r="F452" s="109"/>
      <c r="G452" s="110"/>
    </row>
    <row r="453" spans="1:7">
      <c r="A453" s="97">
        <v>77</v>
      </c>
      <c r="B453" s="98" t="s">
        <v>557</v>
      </c>
      <c r="C453" s="99" t="s">
        <v>558</v>
      </c>
      <c r="D453" s="100" t="s">
        <v>112</v>
      </c>
      <c r="E453" s="101">
        <v>1</v>
      </c>
      <c r="F453" s="101"/>
      <c r="G453" s="102">
        <f>E453*F453</f>
        <v>0</v>
      </c>
    </row>
    <row r="454" spans="1:7">
      <c r="A454" s="106"/>
      <c r="B454" s="107"/>
      <c r="C454" s="201" t="s">
        <v>194</v>
      </c>
      <c r="D454" s="202"/>
      <c r="E454" s="111">
        <v>0</v>
      </c>
      <c r="F454" s="109"/>
      <c r="G454" s="110"/>
    </row>
    <row r="455" spans="1:7">
      <c r="A455" s="106"/>
      <c r="B455" s="107"/>
      <c r="C455" s="203" t="s">
        <v>43</v>
      </c>
      <c r="D455" s="202"/>
      <c r="E455" s="108">
        <v>1</v>
      </c>
      <c r="F455" s="109"/>
      <c r="G455" s="110"/>
    </row>
    <row r="456" spans="1:7">
      <c r="A456" s="97">
        <v>78</v>
      </c>
      <c r="B456" s="98" t="s">
        <v>257</v>
      </c>
      <c r="C456" s="99" t="s">
        <v>258</v>
      </c>
      <c r="D456" s="100" t="s">
        <v>142</v>
      </c>
      <c r="E456" s="101">
        <v>10</v>
      </c>
      <c r="F456" s="101"/>
      <c r="G456" s="102">
        <f>E456*F456</f>
        <v>0</v>
      </c>
    </row>
    <row r="457" spans="1:7">
      <c r="A457" s="97">
        <v>79</v>
      </c>
      <c r="B457" s="98" t="s">
        <v>559</v>
      </c>
      <c r="C457" s="99" t="s">
        <v>560</v>
      </c>
      <c r="D457" s="100" t="s">
        <v>213</v>
      </c>
      <c r="E457" s="101">
        <v>1</v>
      </c>
      <c r="F457" s="101"/>
      <c r="G457" s="102">
        <f>E457*F457</f>
        <v>0</v>
      </c>
    </row>
    <row r="458" spans="1:7">
      <c r="A458" s="97">
        <v>80</v>
      </c>
      <c r="B458" s="98" t="s">
        <v>561</v>
      </c>
      <c r="C458" s="99" t="s">
        <v>562</v>
      </c>
      <c r="D458" s="100" t="s">
        <v>213</v>
      </c>
      <c r="E458" s="101">
        <v>1</v>
      </c>
      <c r="F458" s="101"/>
      <c r="G458" s="102">
        <f>E458*F458</f>
        <v>0</v>
      </c>
    </row>
    <row r="459" spans="1:7" ht="13.1">
      <c r="A459" s="131"/>
      <c r="B459" s="103" t="s">
        <v>187</v>
      </c>
      <c r="C459" s="104" t="str">
        <f>CONCATENATE(B364," ",C364)</f>
        <v>96 Bourací práce</v>
      </c>
      <c r="D459" s="132"/>
      <c r="E459" s="133"/>
      <c r="F459" s="134"/>
      <c r="G459" s="105">
        <f>SUM(G364:G458)</f>
        <v>0</v>
      </c>
    </row>
    <row r="460" spans="1:7" ht="13.1">
      <c r="A460" s="94" t="s">
        <v>182</v>
      </c>
      <c r="B460" s="95" t="s">
        <v>169</v>
      </c>
      <c r="C460" s="96" t="s">
        <v>170</v>
      </c>
      <c r="D460" s="128"/>
      <c r="E460" s="129"/>
      <c r="F460" s="129"/>
      <c r="G460" s="130"/>
    </row>
    <row r="461" spans="1:7">
      <c r="A461" s="97">
        <v>81</v>
      </c>
      <c r="B461" s="98" t="s">
        <v>259</v>
      </c>
      <c r="C461" s="99" t="s">
        <v>260</v>
      </c>
      <c r="D461" s="100" t="s">
        <v>207</v>
      </c>
      <c r="E461" s="101">
        <v>147.3092</v>
      </c>
      <c r="F461" s="101"/>
      <c r="G461" s="102">
        <f>E461*F461</f>
        <v>0</v>
      </c>
    </row>
    <row r="462" spans="1:7" ht="13.1">
      <c r="A462" s="131"/>
      <c r="B462" s="103" t="s">
        <v>187</v>
      </c>
      <c r="C462" s="104" t="str">
        <f>CONCATENATE(B460," ",C460)</f>
        <v>99 Staveništní přesun hmot</v>
      </c>
      <c r="D462" s="132"/>
      <c r="E462" s="133"/>
      <c r="F462" s="134"/>
      <c r="G462" s="105">
        <f>SUM(G460:G461)</f>
        <v>0</v>
      </c>
    </row>
    <row r="463" spans="1:7" ht="13.1">
      <c r="A463" s="94" t="s">
        <v>182</v>
      </c>
      <c r="B463" s="95" t="s">
        <v>261</v>
      </c>
      <c r="C463" s="96" t="s">
        <v>262</v>
      </c>
      <c r="D463" s="128"/>
      <c r="E463" s="129"/>
      <c r="F463" s="129"/>
      <c r="G463" s="130"/>
    </row>
    <row r="464" spans="1:7" ht="20.95">
      <c r="A464" s="97">
        <v>82</v>
      </c>
      <c r="B464" s="98" t="s">
        <v>320</v>
      </c>
      <c r="C464" s="99" t="s">
        <v>321</v>
      </c>
      <c r="D464" s="100" t="s">
        <v>31</v>
      </c>
      <c r="E464" s="101">
        <v>69.387200000000007</v>
      </c>
      <c r="F464" s="101"/>
      <c r="G464" s="102">
        <f>E464*F464</f>
        <v>0</v>
      </c>
    </row>
    <row r="465" spans="1:7">
      <c r="A465" s="106"/>
      <c r="B465" s="107"/>
      <c r="C465" s="203" t="s">
        <v>322</v>
      </c>
      <c r="D465" s="202"/>
      <c r="E465" s="108">
        <v>0</v>
      </c>
      <c r="F465" s="109"/>
      <c r="G465" s="110"/>
    </row>
    <row r="466" spans="1:7">
      <c r="A466" s="106"/>
      <c r="B466" s="107"/>
      <c r="C466" s="203" t="s">
        <v>323</v>
      </c>
      <c r="D466" s="202"/>
      <c r="E466" s="108">
        <v>0</v>
      </c>
      <c r="F466" s="109"/>
      <c r="G466" s="110"/>
    </row>
    <row r="467" spans="1:7">
      <c r="A467" s="106"/>
      <c r="B467" s="107"/>
      <c r="C467" s="203" t="s">
        <v>324</v>
      </c>
      <c r="D467" s="202"/>
      <c r="E467" s="108">
        <v>0</v>
      </c>
      <c r="F467" s="109"/>
      <c r="G467" s="110"/>
    </row>
    <row r="468" spans="1:7">
      <c r="A468" s="106"/>
      <c r="B468" s="107"/>
      <c r="C468" s="203" t="s">
        <v>325</v>
      </c>
      <c r="D468" s="202"/>
      <c r="E468" s="108">
        <v>0</v>
      </c>
      <c r="F468" s="109"/>
      <c r="G468" s="110"/>
    </row>
    <row r="469" spans="1:7">
      <c r="A469" s="106"/>
      <c r="B469" s="107"/>
      <c r="C469" s="201" t="s">
        <v>194</v>
      </c>
      <c r="D469" s="202"/>
      <c r="E469" s="111">
        <v>0</v>
      </c>
      <c r="F469" s="109"/>
      <c r="G469" s="110"/>
    </row>
    <row r="470" spans="1:7">
      <c r="A470" s="106"/>
      <c r="B470" s="107"/>
      <c r="C470" s="201" t="s">
        <v>194</v>
      </c>
      <c r="D470" s="202"/>
      <c r="E470" s="111">
        <v>0</v>
      </c>
      <c r="F470" s="109"/>
      <c r="G470" s="110"/>
    </row>
    <row r="471" spans="1:7">
      <c r="A471" s="106"/>
      <c r="B471" s="107"/>
      <c r="C471" s="203" t="s">
        <v>326</v>
      </c>
      <c r="D471" s="202"/>
      <c r="E471" s="108">
        <v>5.9252000000000002</v>
      </c>
      <c r="F471" s="109"/>
      <c r="G471" s="110"/>
    </row>
    <row r="472" spans="1:7">
      <c r="A472" s="106"/>
      <c r="B472" s="107"/>
      <c r="C472" s="203" t="s">
        <v>327</v>
      </c>
      <c r="D472" s="202"/>
      <c r="E472" s="108">
        <v>0</v>
      </c>
      <c r="F472" s="109"/>
      <c r="G472" s="110"/>
    </row>
    <row r="473" spans="1:7">
      <c r="A473" s="106"/>
      <c r="B473" s="107"/>
      <c r="C473" s="203" t="s">
        <v>328</v>
      </c>
      <c r="D473" s="202"/>
      <c r="E473" s="108">
        <v>0</v>
      </c>
      <c r="F473" s="109"/>
      <c r="G473" s="110"/>
    </row>
    <row r="474" spans="1:7">
      <c r="A474" s="106"/>
      <c r="B474" s="107"/>
      <c r="C474" s="201" t="s">
        <v>194</v>
      </c>
      <c r="D474" s="202"/>
      <c r="E474" s="111">
        <v>5.9252000000000002</v>
      </c>
      <c r="F474" s="109"/>
      <c r="G474" s="110"/>
    </row>
    <row r="475" spans="1:7">
      <c r="A475" s="106"/>
      <c r="B475" s="107"/>
      <c r="C475" s="203" t="s">
        <v>329</v>
      </c>
      <c r="D475" s="202"/>
      <c r="E475" s="108">
        <v>63.4621</v>
      </c>
      <c r="F475" s="109"/>
      <c r="G475" s="110"/>
    </row>
    <row r="476" spans="1:7">
      <c r="A476" s="97">
        <v>83</v>
      </c>
      <c r="B476" s="98" t="s">
        <v>563</v>
      </c>
      <c r="C476" s="99" t="s">
        <v>564</v>
      </c>
      <c r="D476" s="100" t="s">
        <v>31</v>
      </c>
      <c r="E476" s="101">
        <v>74.025000000000006</v>
      </c>
      <c r="F476" s="101"/>
      <c r="G476" s="102">
        <f>E476*F476</f>
        <v>0</v>
      </c>
    </row>
    <row r="477" spans="1:7">
      <c r="A477" s="106"/>
      <c r="B477" s="107"/>
      <c r="C477" s="203" t="s">
        <v>484</v>
      </c>
      <c r="D477" s="202"/>
      <c r="E477" s="108">
        <v>0</v>
      </c>
      <c r="F477" s="109"/>
      <c r="G477" s="110"/>
    </row>
    <row r="478" spans="1:7">
      <c r="A478" s="106"/>
      <c r="B478" s="107"/>
      <c r="C478" s="201" t="s">
        <v>194</v>
      </c>
      <c r="D478" s="202"/>
      <c r="E478" s="111">
        <v>0</v>
      </c>
      <c r="F478" s="109"/>
      <c r="G478" s="110"/>
    </row>
    <row r="479" spans="1:7">
      <c r="A479" s="106"/>
      <c r="B479" s="107"/>
      <c r="C479" s="203" t="s">
        <v>565</v>
      </c>
      <c r="D479" s="202"/>
      <c r="E479" s="108">
        <v>57.512</v>
      </c>
      <c r="F479" s="109"/>
      <c r="G479" s="110"/>
    </row>
    <row r="480" spans="1:7">
      <c r="A480" s="106"/>
      <c r="B480" s="107"/>
      <c r="C480" s="201" t="s">
        <v>194</v>
      </c>
      <c r="D480" s="202"/>
      <c r="E480" s="111">
        <v>57.512</v>
      </c>
      <c r="F480" s="109"/>
      <c r="G480" s="110"/>
    </row>
    <row r="481" spans="1:7">
      <c r="A481" s="106"/>
      <c r="B481" s="107"/>
      <c r="C481" s="203" t="s">
        <v>566</v>
      </c>
      <c r="D481" s="202"/>
      <c r="E481" s="108">
        <v>12.628</v>
      </c>
      <c r="F481" s="109"/>
      <c r="G481" s="110"/>
    </row>
    <row r="482" spans="1:7">
      <c r="A482" s="106"/>
      <c r="B482" s="107"/>
      <c r="C482" s="201" t="s">
        <v>194</v>
      </c>
      <c r="D482" s="202"/>
      <c r="E482" s="111">
        <v>12.628</v>
      </c>
      <c r="F482" s="109"/>
      <c r="G482" s="110"/>
    </row>
    <row r="483" spans="1:7">
      <c r="A483" s="106"/>
      <c r="B483" s="107"/>
      <c r="C483" s="203" t="s">
        <v>567</v>
      </c>
      <c r="D483" s="202"/>
      <c r="E483" s="108">
        <v>3.8849999999999998</v>
      </c>
      <c r="F483" s="109"/>
      <c r="G483" s="110"/>
    </row>
    <row r="484" spans="1:7">
      <c r="A484" s="97">
        <v>84</v>
      </c>
      <c r="B484" s="98" t="s">
        <v>266</v>
      </c>
      <c r="C484" s="99" t="s">
        <v>267</v>
      </c>
      <c r="D484" s="100" t="s">
        <v>142</v>
      </c>
      <c r="E484" s="101">
        <v>332.74237499999998</v>
      </c>
      <c r="F484" s="101"/>
      <c r="G484" s="102">
        <f>E484*F484</f>
        <v>0</v>
      </c>
    </row>
    <row r="485" spans="1:7" ht="13.1">
      <c r="A485" s="131"/>
      <c r="B485" s="103" t="s">
        <v>187</v>
      </c>
      <c r="C485" s="104" t="str">
        <f>CONCATENATE(B463," ",C463)</f>
        <v>711 Izolace proti vodě</v>
      </c>
      <c r="D485" s="132"/>
      <c r="E485" s="133"/>
      <c r="F485" s="134"/>
      <c r="G485" s="105">
        <f>SUM(G463:G484)</f>
        <v>0</v>
      </c>
    </row>
    <row r="486" spans="1:7" ht="13.1">
      <c r="A486" s="94" t="s">
        <v>182</v>
      </c>
      <c r="B486" s="95" t="s">
        <v>268</v>
      </c>
      <c r="C486" s="96" t="s">
        <v>269</v>
      </c>
      <c r="D486" s="128"/>
      <c r="E486" s="129"/>
      <c r="F486" s="129"/>
      <c r="G486" s="130"/>
    </row>
    <row r="487" spans="1:7">
      <c r="A487" s="97">
        <v>85</v>
      </c>
      <c r="B487" s="98" t="s">
        <v>568</v>
      </c>
      <c r="C487" s="99" t="s">
        <v>569</v>
      </c>
      <c r="D487" s="100" t="s">
        <v>213</v>
      </c>
      <c r="E487" s="101">
        <v>1</v>
      </c>
      <c r="F487" s="101"/>
      <c r="G487" s="102">
        <f>E487*F487</f>
        <v>0</v>
      </c>
    </row>
    <row r="488" spans="1:7">
      <c r="A488" s="106"/>
      <c r="B488" s="107"/>
      <c r="C488" s="203" t="s">
        <v>270</v>
      </c>
      <c r="D488" s="202"/>
      <c r="E488" s="108">
        <v>0</v>
      </c>
      <c r="F488" s="109"/>
      <c r="G488" s="110"/>
    </row>
    <row r="489" spans="1:7">
      <c r="A489" s="106"/>
      <c r="B489" s="107"/>
      <c r="C489" s="201" t="s">
        <v>194</v>
      </c>
      <c r="D489" s="202"/>
      <c r="E489" s="111">
        <v>0</v>
      </c>
      <c r="F489" s="109"/>
      <c r="G489" s="110"/>
    </row>
    <row r="490" spans="1:7">
      <c r="A490" s="106"/>
      <c r="B490" s="107"/>
      <c r="C490" s="203" t="s">
        <v>43</v>
      </c>
      <c r="D490" s="202"/>
      <c r="E490" s="108">
        <v>1</v>
      </c>
      <c r="F490" s="109"/>
      <c r="G490" s="110"/>
    </row>
    <row r="491" spans="1:7">
      <c r="A491" s="97">
        <v>86</v>
      </c>
      <c r="B491" s="98" t="s">
        <v>271</v>
      </c>
      <c r="C491" s="99" t="s">
        <v>272</v>
      </c>
      <c r="D491" s="100" t="s">
        <v>142</v>
      </c>
      <c r="E491" s="101">
        <v>200</v>
      </c>
      <c r="F491" s="101"/>
      <c r="G491" s="102">
        <f>E491*F491</f>
        <v>0</v>
      </c>
    </row>
    <row r="492" spans="1:7" ht="13.1">
      <c r="A492" s="131"/>
      <c r="B492" s="103" t="s">
        <v>187</v>
      </c>
      <c r="C492" s="104" t="str">
        <f>CONCATENATE(B486," ",C486)</f>
        <v>764 Konstrukce klempířské</v>
      </c>
      <c r="D492" s="132"/>
      <c r="E492" s="133"/>
      <c r="F492" s="134"/>
      <c r="G492" s="105">
        <f>SUM(G486:G491)</f>
        <v>0</v>
      </c>
    </row>
    <row r="493" spans="1:7" ht="13.1">
      <c r="A493" s="94" t="s">
        <v>182</v>
      </c>
      <c r="B493" s="95" t="s">
        <v>330</v>
      </c>
      <c r="C493" s="96" t="s">
        <v>331</v>
      </c>
      <c r="D493" s="128"/>
      <c r="E493" s="129"/>
      <c r="F493" s="129"/>
      <c r="G493" s="130"/>
    </row>
    <row r="494" spans="1:7" ht="20.95">
      <c r="A494" s="97">
        <v>87</v>
      </c>
      <c r="B494" s="98" t="s">
        <v>570</v>
      </c>
      <c r="C494" s="99" t="s">
        <v>571</v>
      </c>
      <c r="D494" s="100" t="s">
        <v>9</v>
      </c>
      <c r="E494" s="101">
        <v>5</v>
      </c>
      <c r="F494" s="101"/>
      <c r="G494" s="102">
        <f t="shared" ref="G494:G501" si="0">E494*F494</f>
        <v>0</v>
      </c>
    </row>
    <row r="495" spans="1:7" ht="20.95">
      <c r="A495" s="97">
        <v>88</v>
      </c>
      <c r="B495" s="98" t="s">
        <v>572</v>
      </c>
      <c r="C495" s="99" t="s">
        <v>573</v>
      </c>
      <c r="D495" s="100" t="s">
        <v>9</v>
      </c>
      <c r="E495" s="101">
        <v>1</v>
      </c>
      <c r="F495" s="101"/>
      <c r="G495" s="102">
        <f t="shared" si="0"/>
        <v>0</v>
      </c>
    </row>
    <row r="496" spans="1:7" ht="20.95">
      <c r="A496" s="97">
        <v>89</v>
      </c>
      <c r="B496" s="98" t="s">
        <v>574</v>
      </c>
      <c r="C496" s="99" t="s">
        <v>575</v>
      </c>
      <c r="D496" s="100" t="s">
        <v>9</v>
      </c>
      <c r="E496" s="101">
        <v>7</v>
      </c>
      <c r="F496" s="101"/>
      <c r="G496" s="102">
        <f t="shared" si="0"/>
        <v>0</v>
      </c>
    </row>
    <row r="497" spans="1:7" ht="20.95">
      <c r="A497" s="97">
        <v>90</v>
      </c>
      <c r="B497" s="98" t="s">
        <v>576</v>
      </c>
      <c r="C497" s="99" t="s">
        <v>577</v>
      </c>
      <c r="D497" s="100" t="s">
        <v>9</v>
      </c>
      <c r="E497" s="101">
        <v>1</v>
      </c>
      <c r="F497" s="101"/>
      <c r="G497" s="102">
        <f t="shared" si="0"/>
        <v>0</v>
      </c>
    </row>
    <row r="498" spans="1:7" ht="20.95">
      <c r="A498" s="97">
        <v>91</v>
      </c>
      <c r="B498" s="98" t="s">
        <v>578</v>
      </c>
      <c r="C498" s="99" t="s">
        <v>579</v>
      </c>
      <c r="D498" s="100" t="s">
        <v>9</v>
      </c>
      <c r="E498" s="101">
        <v>1</v>
      </c>
      <c r="F498" s="101"/>
      <c r="G498" s="102">
        <f t="shared" si="0"/>
        <v>0</v>
      </c>
    </row>
    <row r="499" spans="1:7" ht="20.95">
      <c r="A499" s="97">
        <v>92</v>
      </c>
      <c r="B499" s="98" t="s">
        <v>580</v>
      </c>
      <c r="C499" s="99" t="s">
        <v>581</v>
      </c>
      <c r="D499" s="100" t="s">
        <v>9</v>
      </c>
      <c r="E499" s="101">
        <v>5</v>
      </c>
      <c r="F499" s="101"/>
      <c r="G499" s="102">
        <f t="shared" si="0"/>
        <v>0</v>
      </c>
    </row>
    <row r="500" spans="1:7" ht="20.95">
      <c r="A500" s="97">
        <v>93</v>
      </c>
      <c r="B500" s="98" t="s">
        <v>582</v>
      </c>
      <c r="C500" s="99" t="s">
        <v>583</v>
      </c>
      <c r="D500" s="100" t="s">
        <v>9</v>
      </c>
      <c r="E500" s="101">
        <v>1</v>
      </c>
      <c r="F500" s="101"/>
      <c r="G500" s="102">
        <f t="shared" si="0"/>
        <v>0</v>
      </c>
    </row>
    <row r="501" spans="1:7">
      <c r="A501" s="97">
        <v>94</v>
      </c>
      <c r="B501" s="98" t="s">
        <v>332</v>
      </c>
      <c r="C501" s="99" t="s">
        <v>333</v>
      </c>
      <c r="D501" s="100" t="s">
        <v>142</v>
      </c>
      <c r="E501" s="101">
        <v>3603</v>
      </c>
      <c r="F501" s="101"/>
      <c r="G501" s="102">
        <f t="shared" si="0"/>
        <v>0</v>
      </c>
    </row>
    <row r="502" spans="1:7" ht="13.1">
      <c r="A502" s="131"/>
      <c r="B502" s="103" t="s">
        <v>187</v>
      </c>
      <c r="C502" s="104" t="str">
        <f>CONCATENATE(B493," ",C493)</f>
        <v>766 Konstrukce truhlářské</v>
      </c>
      <c r="D502" s="132"/>
      <c r="E502" s="133"/>
      <c r="F502" s="134"/>
      <c r="G502" s="105">
        <f>SUM(G493:G501)</f>
        <v>0</v>
      </c>
    </row>
    <row r="503" spans="1:7" ht="13.1">
      <c r="A503" s="94" t="s">
        <v>182</v>
      </c>
      <c r="B503" s="95" t="s">
        <v>584</v>
      </c>
      <c r="C503" s="96" t="s">
        <v>585</v>
      </c>
      <c r="D503" s="128"/>
      <c r="E503" s="129"/>
      <c r="F503" s="129"/>
      <c r="G503" s="130"/>
    </row>
    <row r="504" spans="1:7">
      <c r="A504" s="97">
        <v>95</v>
      </c>
      <c r="B504" s="98" t="s">
        <v>586</v>
      </c>
      <c r="C504" s="99" t="s">
        <v>587</v>
      </c>
      <c r="D504" s="100" t="s">
        <v>31</v>
      </c>
      <c r="E504" s="101">
        <v>20.304400000000001</v>
      </c>
      <c r="F504" s="101"/>
      <c r="G504" s="102">
        <f>E504*F504</f>
        <v>0</v>
      </c>
    </row>
    <row r="505" spans="1:7">
      <c r="A505" s="106"/>
      <c r="B505" s="107"/>
      <c r="C505" s="203" t="s">
        <v>217</v>
      </c>
      <c r="D505" s="202"/>
      <c r="E505" s="108">
        <v>0</v>
      </c>
      <c r="F505" s="109"/>
      <c r="G505" s="110"/>
    </row>
    <row r="506" spans="1:7">
      <c r="A506" s="106"/>
      <c r="B506" s="107"/>
      <c r="C506" s="203" t="s">
        <v>482</v>
      </c>
      <c r="D506" s="202"/>
      <c r="E506" s="108">
        <v>0</v>
      </c>
      <c r="F506" s="109"/>
      <c r="G506" s="110"/>
    </row>
    <row r="507" spans="1:7">
      <c r="A507" s="106"/>
      <c r="B507" s="107"/>
      <c r="C507" s="201" t="s">
        <v>194</v>
      </c>
      <c r="D507" s="202"/>
      <c r="E507" s="111">
        <v>0</v>
      </c>
      <c r="F507" s="109"/>
      <c r="G507" s="110"/>
    </row>
    <row r="508" spans="1:7">
      <c r="A508" s="106"/>
      <c r="B508" s="107"/>
      <c r="C508" s="203" t="s">
        <v>588</v>
      </c>
      <c r="D508" s="202"/>
      <c r="E508" s="108">
        <v>13.994400000000001</v>
      </c>
      <c r="F508" s="109"/>
      <c r="G508" s="110"/>
    </row>
    <row r="509" spans="1:7">
      <c r="A509" s="106"/>
      <c r="B509" s="107"/>
      <c r="C509" s="203" t="s">
        <v>484</v>
      </c>
      <c r="D509" s="202"/>
      <c r="E509" s="108">
        <v>0</v>
      </c>
      <c r="F509" s="109"/>
      <c r="G509" s="110"/>
    </row>
    <row r="510" spans="1:7">
      <c r="A510" s="106"/>
      <c r="B510" s="107"/>
      <c r="C510" s="201" t="s">
        <v>194</v>
      </c>
      <c r="D510" s="202"/>
      <c r="E510" s="111">
        <v>13.994400000000001</v>
      </c>
      <c r="F510" s="109"/>
      <c r="G510" s="110"/>
    </row>
    <row r="511" spans="1:7">
      <c r="A511" s="106"/>
      <c r="B511" s="107"/>
      <c r="C511" s="203" t="s">
        <v>589</v>
      </c>
      <c r="D511" s="202"/>
      <c r="E511" s="108">
        <v>6.31</v>
      </c>
      <c r="F511" s="109"/>
      <c r="G511" s="110"/>
    </row>
    <row r="512" spans="1:7" ht="20.95">
      <c r="A512" s="97">
        <v>96</v>
      </c>
      <c r="B512" s="98" t="s">
        <v>590</v>
      </c>
      <c r="C512" s="99" t="s">
        <v>591</v>
      </c>
      <c r="D512" s="100" t="s">
        <v>231</v>
      </c>
      <c r="E512" s="101">
        <v>99.854399999999998</v>
      </c>
      <c r="F512" s="101"/>
      <c r="G512" s="102">
        <f>E512*F512</f>
        <v>0</v>
      </c>
    </row>
    <row r="513" spans="1:7">
      <c r="A513" s="106"/>
      <c r="B513" s="107"/>
      <c r="C513" s="203" t="s">
        <v>217</v>
      </c>
      <c r="D513" s="202"/>
      <c r="E513" s="108">
        <v>0</v>
      </c>
      <c r="F513" s="109"/>
      <c r="G513" s="110"/>
    </row>
    <row r="514" spans="1:7">
      <c r="A514" s="106"/>
      <c r="B514" s="107"/>
      <c r="C514" s="203" t="s">
        <v>482</v>
      </c>
      <c r="D514" s="202"/>
      <c r="E514" s="108">
        <v>0</v>
      </c>
      <c r="F514" s="109"/>
      <c r="G514" s="110"/>
    </row>
    <row r="515" spans="1:7">
      <c r="A515" s="106"/>
      <c r="B515" s="107"/>
      <c r="C515" s="201" t="s">
        <v>194</v>
      </c>
      <c r="D515" s="202"/>
      <c r="E515" s="111">
        <v>0</v>
      </c>
      <c r="F515" s="109"/>
      <c r="G515" s="110"/>
    </row>
    <row r="516" spans="1:7">
      <c r="A516" s="106"/>
      <c r="B516" s="107"/>
      <c r="C516" s="203" t="s">
        <v>483</v>
      </c>
      <c r="D516" s="202"/>
      <c r="E516" s="108">
        <v>55.614400000000003</v>
      </c>
      <c r="F516" s="109"/>
      <c r="G516" s="110"/>
    </row>
    <row r="517" spans="1:7">
      <c r="A517" s="106"/>
      <c r="B517" s="107"/>
      <c r="C517" s="203" t="s">
        <v>484</v>
      </c>
      <c r="D517" s="202"/>
      <c r="E517" s="108">
        <v>0</v>
      </c>
      <c r="F517" s="109"/>
      <c r="G517" s="110"/>
    </row>
    <row r="518" spans="1:7">
      <c r="A518" s="106"/>
      <c r="B518" s="107"/>
      <c r="C518" s="201" t="s">
        <v>194</v>
      </c>
      <c r="D518" s="202"/>
      <c r="E518" s="111">
        <v>55.614400000000003</v>
      </c>
      <c r="F518" s="109"/>
      <c r="G518" s="110"/>
    </row>
    <row r="519" spans="1:7">
      <c r="A519" s="106"/>
      <c r="B519" s="107"/>
      <c r="C519" s="203" t="s">
        <v>485</v>
      </c>
      <c r="D519" s="202"/>
      <c r="E519" s="108">
        <v>44.24</v>
      </c>
      <c r="F519" s="109"/>
      <c r="G519" s="110"/>
    </row>
    <row r="520" spans="1:7" ht="20.95">
      <c r="A520" s="97">
        <v>97</v>
      </c>
      <c r="B520" s="98" t="s">
        <v>590</v>
      </c>
      <c r="C520" s="99" t="s">
        <v>591</v>
      </c>
      <c r="D520" s="100" t="s">
        <v>231</v>
      </c>
      <c r="E520" s="101">
        <v>66.98</v>
      </c>
      <c r="F520" s="101"/>
      <c r="G520" s="102">
        <f>E520*F520</f>
        <v>0</v>
      </c>
    </row>
    <row r="521" spans="1:7">
      <c r="A521" s="106"/>
      <c r="B521" s="107"/>
      <c r="C521" s="201" t="s">
        <v>194</v>
      </c>
      <c r="D521" s="202"/>
      <c r="E521" s="111">
        <v>0</v>
      </c>
      <c r="F521" s="109"/>
      <c r="G521" s="110"/>
    </row>
    <row r="522" spans="1:7">
      <c r="A522" s="106"/>
      <c r="B522" s="107"/>
      <c r="C522" s="203" t="s">
        <v>592</v>
      </c>
      <c r="D522" s="202"/>
      <c r="E522" s="108">
        <v>2.98</v>
      </c>
      <c r="F522" s="109"/>
      <c r="G522" s="110"/>
    </row>
    <row r="523" spans="1:7">
      <c r="A523" s="106"/>
      <c r="B523" s="107"/>
      <c r="C523" s="201" t="s">
        <v>194</v>
      </c>
      <c r="D523" s="202"/>
      <c r="E523" s="111">
        <v>2.98</v>
      </c>
      <c r="F523" s="109"/>
      <c r="G523" s="110"/>
    </row>
    <row r="524" spans="1:7">
      <c r="A524" s="106"/>
      <c r="B524" s="107"/>
      <c r="C524" s="203" t="s">
        <v>593</v>
      </c>
      <c r="D524" s="202"/>
      <c r="E524" s="108">
        <v>13.8</v>
      </c>
      <c r="F524" s="109"/>
      <c r="G524" s="110"/>
    </row>
    <row r="525" spans="1:7">
      <c r="A525" s="106"/>
      <c r="B525" s="107"/>
      <c r="C525" s="201" t="s">
        <v>194</v>
      </c>
      <c r="D525" s="202"/>
      <c r="E525" s="111">
        <v>13.8</v>
      </c>
      <c r="F525" s="109"/>
      <c r="G525" s="110"/>
    </row>
    <row r="526" spans="1:7">
      <c r="A526" s="106"/>
      <c r="B526" s="107"/>
      <c r="C526" s="203" t="s">
        <v>594</v>
      </c>
      <c r="D526" s="202"/>
      <c r="E526" s="108">
        <v>8.07</v>
      </c>
      <c r="F526" s="109"/>
      <c r="G526" s="110"/>
    </row>
    <row r="527" spans="1:7">
      <c r="A527" s="106"/>
      <c r="B527" s="107"/>
      <c r="C527" s="201" t="s">
        <v>194</v>
      </c>
      <c r="D527" s="202"/>
      <c r="E527" s="111">
        <v>8.07</v>
      </c>
      <c r="F527" s="109"/>
      <c r="G527" s="110"/>
    </row>
    <row r="528" spans="1:7">
      <c r="A528" s="106"/>
      <c r="B528" s="107"/>
      <c r="C528" s="203" t="s">
        <v>595</v>
      </c>
      <c r="D528" s="202"/>
      <c r="E528" s="108">
        <v>17.72</v>
      </c>
      <c r="F528" s="109"/>
      <c r="G528" s="110"/>
    </row>
    <row r="529" spans="1:7">
      <c r="A529" s="106"/>
      <c r="B529" s="107"/>
      <c r="C529" s="201" t="s">
        <v>194</v>
      </c>
      <c r="D529" s="202"/>
      <c r="E529" s="111">
        <v>17.72</v>
      </c>
      <c r="F529" s="109"/>
      <c r="G529" s="110"/>
    </row>
    <row r="530" spans="1:7">
      <c r="A530" s="106"/>
      <c r="B530" s="107"/>
      <c r="C530" s="203" t="s">
        <v>596</v>
      </c>
      <c r="D530" s="202"/>
      <c r="E530" s="108">
        <v>-3.75</v>
      </c>
      <c r="F530" s="109"/>
      <c r="G530" s="110"/>
    </row>
    <row r="531" spans="1:7">
      <c r="A531" s="106"/>
      <c r="B531" s="107"/>
      <c r="C531" s="201" t="s">
        <v>194</v>
      </c>
      <c r="D531" s="202"/>
      <c r="E531" s="111">
        <v>-3.75</v>
      </c>
      <c r="F531" s="109"/>
      <c r="G531" s="110"/>
    </row>
    <row r="532" spans="1:7">
      <c r="A532" s="106"/>
      <c r="B532" s="107"/>
      <c r="C532" s="203" t="s">
        <v>597</v>
      </c>
      <c r="D532" s="202"/>
      <c r="E532" s="108">
        <v>13.9</v>
      </c>
      <c r="F532" s="109"/>
      <c r="G532" s="110"/>
    </row>
    <row r="533" spans="1:7">
      <c r="A533" s="106"/>
      <c r="B533" s="107"/>
      <c r="C533" s="201" t="s">
        <v>194</v>
      </c>
      <c r="D533" s="202"/>
      <c r="E533" s="111">
        <v>13.9</v>
      </c>
      <c r="F533" s="109"/>
      <c r="G533" s="110"/>
    </row>
    <row r="534" spans="1:7">
      <c r="A534" s="106"/>
      <c r="B534" s="107"/>
      <c r="C534" s="203" t="s">
        <v>598</v>
      </c>
      <c r="D534" s="202"/>
      <c r="E534" s="108">
        <v>2.7</v>
      </c>
      <c r="F534" s="109"/>
      <c r="G534" s="110"/>
    </row>
    <row r="535" spans="1:7">
      <c r="A535" s="106"/>
      <c r="B535" s="107"/>
      <c r="C535" s="201" t="s">
        <v>194</v>
      </c>
      <c r="D535" s="202"/>
      <c r="E535" s="111">
        <v>2.7</v>
      </c>
      <c r="F535" s="109"/>
      <c r="G535" s="110"/>
    </row>
    <row r="536" spans="1:7">
      <c r="A536" s="106"/>
      <c r="B536" s="107"/>
      <c r="C536" s="203" t="s">
        <v>599</v>
      </c>
      <c r="D536" s="202"/>
      <c r="E536" s="108">
        <v>11.56</v>
      </c>
      <c r="F536" s="109"/>
      <c r="G536" s="110"/>
    </row>
    <row r="537" spans="1:7">
      <c r="A537" s="97">
        <v>98</v>
      </c>
      <c r="B537" s="98" t="s">
        <v>600</v>
      </c>
      <c r="C537" s="99" t="s">
        <v>601</v>
      </c>
      <c r="D537" s="100" t="s">
        <v>142</v>
      </c>
      <c r="E537" s="101">
        <v>902.29391759999999</v>
      </c>
      <c r="F537" s="101"/>
      <c r="G537" s="102">
        <f>E537*F537</f>
        <v>0</v>
      </c>
    </row>
    <row r="538" spans="1:7" ht="13.1">
      <c r="A538" s="131"/>
      <c r="B538" s="103" t="s">
        <v>187</v>
      </c>
      <c r="C538" s="104" t="str">
        <f>CONCATENATE(B503," ",C503)</f>
        <v>771 Podlahy z dlaždic a obklady</v>
      </c>
      <c r="D538" s="132"/>
      <c r="E538" s="133"/>
      <c r="F538" s="134"/>
      <c r="G538" s="105">
        <f>SUM(G503:G537)</f>
        <v>0</v>
      </c>
    </row>
    <row r="539" spans="1:7" ht="13.1">
      <c r="A539" s="94" t="s">
        <v>182</v>
      </c>
      <c r="B539" s="95" t="s">
        <v>334</v>
      </c>
      <c r="C539" s="96" t="s">
        <v>335</v>
      </c>
      <c r="D539" s="128"/>
      <c r="E539" s="129"/>
      <c r="F539" s="129"/>
      <c r="G539" s="130"/>
    </row>
    <row r="540" spans="1:7" ht="20.95">
      <c r="A540" s="97">
        <v>99</v>
      </c>
      <c r="B540" s="98" t="s">
        <v>336</v>
      </c>
      <c r="C540" s="99" t="s">
        <v>337</v>
      </c>
      <c r="D540" s="100" t="s">
        <v>25</v>
      </c>
      <c r="E540" s="101">
        <v>61.11</v>
      </c>
      <c r="F540" s="101"/>
      <c r="G540" s="102">
        <f>E540*F540</f>
        <v>0</v>
      </c>
    </row>
    <row r="541" spans="1:7">
      <c r="A541" s="106"/>
      <c r="B541" s="107"/>
      <c r="C541" s="201" t="s">
        <v>194</v>
      </c>
      <c r="D541" s="202"/>
      <c r="E541" s="111">
        <v>0</v>
      </c>
      <c r="F541" s="109"/>
      <c r="G541" s="110"/>
    </row>
    <row r="542" spans="1:7">
      <c r="A542" s="106"/>
      <c r="B542" s="107"/>
      <c r="C542" s="203" t="s">
        <v>602</v>
      </c>
      <c r="D542" s="202"/>
      <c r="E542" s="108">
        <v>12.2</v>
      </c>
      <c r="F542" s="109"/>
      <c r="G542" s="110"/>
    </row>
    <row r="543" spans="1:7">
      <c r="A543" s="106"/>
      <c r="B543" s="107"/>
      <c r="C543" s="201" t="s">
        <v>194</v>
      </c>
      <c r="D543" s="202"/>
      <c r="E543" s="111">
        <v>12.2</v>
      </c>
      <c r="F543" s="109"/>
      <c r="G543" s="110"/>
    </row>
    <row r="544" spans="1:7">
      <c r="A544" s="106"/>
      <c r="B544" s="107"/>
      <c r="C544" s="203" t="s">
        <v>603</v>
      </c>
      <c r="D544" s="202"/>
      <c r="E544" s="108">
        <v>5.2</v>
      </c>
      <c r="F544" s="109"/>
      <c r="G544" s="110"/>
    </row>
    <row r="545" spans="1:7">
      <c r="A545" s="106"/>
      <c r="B545" s="107"/>
      <c r="C545" s="201" t="s">
        <v>194</v>
      </c>
      <c r="D545" s="202"/>
      <c r="E545" s="111">
        <v>5.2</v>
      </c>
      <c r="F545" s="109"/>
      <c r="G545" s="110"/>
    </row>
    <row r="546" spans="1:7">
      <c r="A546" s="106"/>
      <c r="B546" s="107"/>
      <c r="C546" s="203" t="s">
        <v>604</v>
      </c>
      <c r="D546" s="202"/>
      <c r="E546" s="108">
        <v>29.55</v>
      </c>
      <c r="F546" s="109"/>
      <c r="G546" s="110"/>
    </row>
    <row r="547" spans="1:7">
      <c r="A547" s="106"/>
      <c r="B547" s="107"/>
      <c r="C547" s="201" t="s">
        <v>194</v>
      </c>
      <c r="D547" s="202"/>
      <c r="E547" s="111">
        <v>29.55</v>
      </c>
      <c r="F547" s="109"/>
      <c r="G547" s="110"/>
    </row>
    <row r="548" spans="1:7">
      <c r="A548" s="106"/>
      <c r="B548" s="107"/>
      <c r="C548" s="203" t="s">
        <v>605</v>
      </c>
      <c r="D548" s="202"/>
      <c r="E548" s="108">
        <v>5.31</v>
      </c>
      <c r="F548" s="109"/>
      <c r="G548" s="110"/>
    </row>
    <row r="549" spans="1:7">
      <c r="A549" s="106"/>
      <c r="B549" s="107"/>
      <c r="C549" s="201" t="s">
        <v>194</v>
      </c>
      <c r="D549" s="202"/>
      <c r="E549" s="111">
        <v>5.31</v>
      </c>
      <c r="F549" s="109"/>
      <c r="G549" s="110"/>
    </row>
    <row r="550" spans="1:7">
      <c r="A550" s="106"/>
      <c r="B550" s="107"/>
      <c r="C550" s="203" t="s">
        <v>606</v>
      </c>
      <c r="D550" s="202"/>
      <c r="E550" s="108">
        <v>8.85</v>
      </c>
      <c r="F550" s="109"/>
      <c r="G550" s="110"/>
    </row>
    <row r="551" spans="1:7" ht="13.1">
      <c r="A551" s="131"/>
      <c r="B551" s="103" t="s">
        <v>187</v>
      </c>
      <c r="C551" s="104" t="str">
        <f>CONCATENATE(B539," ",C539)</f>
        <v>776 Podlahy povlakové</v>
      </c>
      <c r="D551" s="132"/>
      <c r="E551" s="133"/>
      <c r="F551" s="134"/>
      <c r="G551" s="105">
        <f>SUM(G539:G550)</f>
        <v>0</v>
      </c>
    </row>
    <row r="552" spans="1:7" ht="13.1">
      <c r="A552" s="94" t="s">
        <v>182</v>
      </c>
      <c r="B552" s="95" t="s">
        <v>607</v>
      </c>
      <c r="C552" s="96" t="s">
        <v>608</v>
      </c>
      <c r="D552" s="128"/>
      <c r="E552" s="129"/>
      <c r="F552" s="129"/>
      <c r="G552" s="130"/>
    </row>
    <row r="553" spans="1:7">
      <c r="A553" s="97">
        <v>100</v>
      </c>
      <c r="B553" s="98" t="s">
        <v>609</v>
      </c>
      <c r="C553" s="99" t="s">
        <v>610</v>
      </c>
      <c r="D553" s="100" t="s">
        <v>31</v>
      </c>
      <c r="E553" s="101">
        <v>57.363</v>
      </c>
      <c r="F553" s="101"/>
      <c r="G553" s="102">
        <f>E553*F553</f>
        <v>0</v>
      </c>
    </row>
    <row r="554" spans="1:7">
      <c r="A554" s="106"/>
      <c r="B554" s="107"/>
      <c r="C554" s="203" t="s">
        <v>486</v>
      </c>
      <c r="D554" s="202"/>
      <c r="E554" s="108">
        <v>0</v>
      </c>
      <c r="F554" s="109"/>
      <c r="G554" s="110"/>
    </row>
    <row r="555" spans="1:7">
      <c r="A555" s="106"/>
      <c r="B555" s="107"/>
      <c r="C555" s="201" t="s">
        <v>194</v>
      </c>
      <c r="D555" s="202"/>
      <c r="E555" s="111">
        <v>0</v>
      </c>
      <c r="F555" s="109"/>
      <c r="G555" s="110"/>
    </row>
    <row r="556" spans="1:7">
      <c r="A556" s="106"/>
      <c r="B556" s="107"/>
      <c r="C556" s="203" t="s">
        <v>487</v>
      </c>
      <c r="D556" s="202"/>
      <c r="E556" s="108">
        <v>52.84</v>
      </c>
      <c r="F556" s="109"/>
      <c r="G556" s="110"/>
    </row>
    <row r="557" spans="1:7">
      <c r="A557" s="106"/>
      <c r="B557" s="107"/>
      <c r="C557" s="203" t="s">
        <v>478</v>
      </c>
      <c r="D557" s="202"/>
      <c r="E557" s="108">
        <v>0</v>
      </c>
      <c r="F557" s="109"/>
      <c r="G557" s="110"/>
    </row>
    <row r="558" spans="1:7">
      <c r="A558" s="106"/>
      <c r="B558" s="107"/>
      <c r="C558" s="201" t="s">
        <v>194</v>
      </c>
      <c r="D558" s="202"/>
      <c r="E558" s="111">
        <v>52.84</v>
      </c>
      <c r="F558" s="109"/>
      <c r="G558" s="110"/>
    </row>
    <row r="559" spans="1:7">
      <c r="A559" s="106"/>
      <c r="B559" s="107"/>
      <c r="C559" s="203" t="s">
        <v>479</v>
      </c>
      <c r="D559" s="202"/>
      <c r="E559" s="108">
        <v>4.5229999999999997</v>
      </c>
      <c r="F559" s="109"/>
      <c r="G559" s="110"/>
    </row>
    <row r="560" spans="1:7">
      <c r="A560" s="97">
        <v>101</v>
      </c>
      <c r="B560" s="98" t="s">
        <v>611</v>
      </c>
      <c r="C560" s="99" t="s">
        <v>612</v>
      </c>
      <c r="D560" s="100" t="s">
        <v>142</v>
      </c>
      <c r="E560" s="101">
        <v>137.6712</v>
      </c>
      <c r="F560" s="101"/>
      <c r="G560" s="102">
        <f>E560*F560</f>
        <v>0</v>
      </c>
    </row>
    <row r="561" spans="1:7" ht="13.1">
      <c r="A561" s="131"/>
      <c r="B561" s="103" t="s">
        <v>187</v>
      </c>
      <c r="C561" s="104" t="str">
        <f>CONCATENATE(B552," ",C552)</f>
        <v>777 Podlahy ze syntetických hmot</v>
      </c>
      <c r="D561" s="132"/>
      <c r="E561" s="133"/>
      <c r="F561" s="134"/>
      <c r="G561" s="105">
        <f>SUM(G552:G560)</f>
        <v>0</v>
      </c>
    </row>
    <row r="562" spans="1:7" ht="13.1">
      <c r="A562" s="94" t="s">
        <v>182</v>
      </c>
      <c r="B562" s="95" t="s">
        <v>613</v>
      </c>
      <c r="C562" s="96" t="s">
        <v>614</v>
      </c>
      <c r="D562" s="128"/>
      <c r="E562" s="129"/>
      <c r="F562" s="129"/>
      <c r="G562" s="130"/>
    </row>
    <row r="563" spans="1:7">
      <c r="A563" s="97">
        <v>102</v>
      </c>
      <c r="B563" s="98" t="s">
        <v>615</v>
      </c>
      <c r="C563" s="99" t="s">
        <v>616</v>
      </c>
      <c r="D563" s="100" t="s">
        <v>25</v>
      </c>
      <c r="E563" s="101">
        <v>40</v>
      </c>
      <c r="F563" s="101"/>
      <c r="G563" s="102">
        <f>E563*F563</f>
        <v>0</v>
      </c>
    </row>
    <row r="564" spans="1:7">
      <c r="A564" s="106"/>
      <c r="B564" s="107"/>
      <c r="C564" s="201" t="s">
        <v>194</v>
      </c>
      <c r="D564" s="202"/>
      <c r="E564" s="111">
        <v>0</v>
      </c>
      <c r="F564" s="109"/>
      <c r="G564" s="110"/>
    </row>
    <row r="565" spans="1:7">
      <c r="A565" s="106"/>
      <c r="B565" s="107"/>
      <c r="C565" s="203" t="s">
        <v>617</v>
      </c>
      <c r="D565" s="202"/>
      <c r="E565" s="108">
        <v>40</v>
      </c>
      <c r="F565" s="109"/>
      <c r="G565" s="110"/>
    </row>
    <row r="566" spans="1:7">
      <c r="A566" s="97">
        <v>103</v>
      </c>
      <c r="B566" s="98" t="s">
        <v>618</v>
      </c>
      <c r="C566" s="99" t="s">
        <v>619</v>
      </c>
      <c r="D566" s="100" t="s">
        <v>231</v>
      </c>
      <c r="E566" s="101">
        <v>19</v>
      </c>
      <c r="F566" s="101"/>
      <c r="G566" s="102">
        <f>E566*F566</f>
        <v>0</v>
      </c>
    </row>
    <row r="567" spans="1:7">
      <c r="A567" s="106"/>
      <c r="B567" s="107"/>
      <c r="C567" s="201" t="s">
        <v>194</v>
      </c>
      <c r="D567" s="202"/>
      <c r="E567" s="111">
        <v>0</v>
      </c>
      <c r="F567" s="109"/>
      <c r="G567" s="110"/>
    </row>
    <row r="568" spans="1:7">
      <c r="A568" s="106"/>
      <c r="B568" s="107"/>
      <c r="C568" s="203" t="s">
        <v>620</v>
      </c>
      <c r="D568" s="202"/>
      <c r="E568" s="108">
        <v>19</v>
      </c>
      <c r="F568" s="109"/>
      <c r="G568" s="110"/>
    </row>
    <row r="569" spans="1:7" ht="20.95">
      <c r="A569" s="97">
        <v>104</v>
      </c>
      <c r="B569" s="98" t="s">
        <v>621</v>
      </c>
      <c r="C569" s="99" t="s">
        <v>622</v>
      </c>
      <c r="D569" s="100" t="s">
        <v>31</v>
      </c>
      <c r="E569" s="101">
        <v>53.447600000000001</v>
      </c>
      <c r="F569" s="101"/>
      <c r="G569" s="102">
        <f>E569*F569</f>
        <v>0</v>
      </c>
    </row>
    <row r="570" spans="1:7">
      <c r="A570" s="106"/>
      <c r="B570" s="107"/>
      <c r="C570" s="203" t="s">
        <v>217</v>
      </c>
      <c r="D570" s="202"/>
      <c r="E570" s="108">
        <v>0</v>
      </c>
      <c r="F570" s="109"/>
      <c r="G570" s="110"/>
    </row>
    <row r="571" spans="1:7">
      <c r="A571" s="106"/>
      <c r="B571" s="107"/>
      <c r="C571" s="203" t="s">
        <v>444</v>
      </c>
      <c r="D571" s="202"/>
      <c r="E571" s="108">
        <v>0</v>
      </c>
      <c r="F571" s="109"/>
      <c r="G571" s="110"/>
    </row>
    <row r="572" spans="1:7">
      <c r="A572" s="106"/>
      <c r="B572" s="107"/>
      <c r="C572" s="201" t="s">
        <v>194</v>
      </c>
      <c r="D572" s="202"/>
      <c r="E572" s="111">
        <v>0</v>
      </c>
      <c r="F572" s="109"/>
      <c r="G572" s="110"/>
    </row>
    <row r="573" spans="1:7">
      <c r="A573" s="106"/>
      <c r="B573" s="107"/>
      <c r="C573" s="203" t="s">
        <v>445</v>
      </c>
      <c r="D573" s="202"/>
      <c r="E573" s="108">
        <v>17.292000000000002</v>
      </c>
      <c r="F573" s="109"/>
      <c r="G573" s="110"/>
    </row>
    <row r="574" spans="1:7">
      <c r="A574" s="106"/>
      <c r="B574" s="107"/>
      <c r="C574" s="201" t="s">
        <v>194</v>
      </c>
      <c r="D574" s="202"/>
      <c r="E574" s="111">
        <v>17.292000000000002</v>
      </c>
      <c r="F574" s="109"/>
      <c r="G574" s="110"/>
    </row>
    <row r="575" spans="1:7">
      <c r="A575" s="106"/>
      <c r="B575" s="107"/>
      <c r="C575" s="203" t="s">
        <v>446</v>
      </c>
      <c r="D575" s="202"/>
      <c r="E575" s="108">
        <v>1.8</v>
      </c>
      <c r="F575" s="109"/>
      <c r="G575" s="110"/>
    </row>
    <row r="576" spans="1:7">
      <c r="A576" s="106"/>
      <c r="B576" s="107"/>
      <c r="C576" s="201" t="s">
        <v>194</v>
      </c>
      <c r="D576" s="202"/>
      <c r="E576" s="111">
        <v>1.8</v>
      </c>
      <c r="F576" s="109"/>
      <c r="G576" s="110"/>
    </row>
    <row r="577" spans="1:7">
      <c r="A577" s="106"/>
      <c r="B577" s="107"/>
      <c r="C577" s="203" t="s">
        <v>447</v>
      </c>
      <c r="D577" s="202"/>
      <c r="E577" s="108">
        <v>-1.2</v>
      </c>
      <c r="F577" s="109"/>
      <c r="G577" s="110"/>
    </row>
    <row r="578" spans="1:7">
      <c r="A578" s="106"/>
      <c r="B578" s="107"/>
      <c r="C578" s="203" t="s">
        <v>448</v>
      </c>
      <c r="D578" s="202"/>
      <c r="E578" s="108">
        <v>0</v>
      </c>
      <c r="F578" s="109"/>
      <c r="G578" s="110"/>
    </row>
    <row r="579" spans="1:7">
      <c r="A579" s="106"/>
      <c r="B579" s="107"/>
      <c r="C579" s="201" t="s">
        <v>194</v>
      </c>
      <c r="D579" s="202"/>
      <c r="E579" s="111">
        <v>-1.2</v>
      </c>
      <c r="F579" s="109"/>
      <c r="G579" s="110"/>
    </row>
    <row r="580" spans="1:7">
      <c r="A580" s="106"/>
      <c r="B580" s="107"/>
      <c r="C580" s="203" t="s">
        <v>449</v>
      </c>
      <c r="D580" s="202"/>
      <c r="E580" s="108">
        <v>16.588000000000001</v>
      </c>
      <c r="F580" s="109"/>
      <c r="G580" s="110"/>
    </row>
    <row r="581" spans="1:7">
      <c r="A581" s="106"/>
      <c r="B581" s="107"/>
      <c r="C581" s="203" t="s">
        <v>450</v>
      </c>
      <c r="D581" s="202"/>
      <c r="E581" s="108">
        <v>0</v>
      </c>
      <c r="F581" s="109"/>
      <c r="G581" s="110"/>
    </row>
    <row r="582" spans="1:7">
      <c r="A582" s="106"/>
      <c r="B582" s="107"/>
      <c r="C582" s="201" t="s">
        <v>194</v>
      </c>
      <c r="D582" s="202"/>
      <c r="E582" s="111">
        <v>16.588000000000001</v>
      </c>
      <c r="F582" s="109"/>
      <c r="G582" s="110"/>
    </row>
    <row r="583" spans="1:7">
      <c r="A583" s="106"/>
      <c r="B583" s="107"/>
      <c r="C583" s="203" t="s">
        <v>451</v>
      </c>
      <c r="D583" s="202"/>
      <c r="E583" s="108">
        <v>3.8849999999999998</v>
      </c>
      <c r="F583" s="109"/>
      <c r="G583" s="110"/>
    </row>
    <row r="584" spans="1:7">
      <c r="A584" s="106"/>
      <c r="B584" s="107"/>
      <c r="C584" s="203" t="s">
        <v>623</v>
      </c>
      <c r="D584" s="202"/>
      <c r="E584" s="108">
        <v>0</v>
      </c>
      <c r="F584" s="109"/>
      <c r="G584" s="110"/>
    </row>
    <row r="585" spans="1:7">
      <c r="A585" s="106"/>
      <c r="B585" s="107"/>
      <c r="C585" s="203" t="s">
        <v>624</v>
      </c>
      <c r="D585" s="202"/>
      <c r="E585" s="108">
        <v>0</v>
      </c>
      <c r="F585" s="109"/>
      <c r="G585" s="110"/>
    </row>
    <row r="586" spans="1:7">
      <c r="A586" s="106"/>
      <c r="B586" s="107"/>
      <c r="C586" s="201" t="s">
        <v>194</v>
      </c>
      <c r="D586" s="202"/>
      <c r="E586" s="111">
        <v>3.8849999999999998</v>
      </c>
      <c r="F586" s="109"/>
      <c r="G586" s="110"/>
    </row>
    <row r="587" spans="1:7">
      <c r="A587" s="106"/>
      <c r="B587" s="107"/>
      <c r="C587" s="203" t="s">
        <v>625</v>
      </c>
      <c r="D587" s="202"/>
      <c r="E587" s="108">
        <v>7.4587000000000003</v>
      </c>
      <c r="F587" s="109"/>
      <c r="G587" s="110"/>
    </row>
    <row r="588" spans="1:7">
      <c r="A588" s="106"/>
      <c r="B588" s="107"/>
      <c r="C588" s="203" t="s">
        <v>626</v>
      </c>
      <c r="D588" s="202"/>
      <c r="E588" s="108">
        <v>0</v>
      </c>
      <c r="F588" s="109"/>
      <c r="G588" s="110"/>
    </row>
    <row r="589" spans="1:7">
      <c r="A589" s="106"/>
      <c r="B589" s="107"/>
      <c r="C589" s="201" t="s">
        <v>194</v>
      </c>
      <c r="D589" s="202"/>
      <c r="E589" s="111">
        <v>7.4587000000000003</v>
      </c>
      <c r="F589" s="109"/>
      <c r="G589" s="110"/>
    </row>
    <row r="590" spans="1:7">
      <c r="A590" s="106"/>
      <c r="B590" s="107"/>
      <c r="C590" s="203" t="s">
        <v>627</v>
      </c>
      <c r="D590" s="202"/>
      <c r="E590" s="108">
        <v>7.6238999999999999</v>
      </c>
      <c r="F590" s="109"/>
      <c r="G590" s="110"/>
    </row>
    <row r="591" spans="1:7">
      <c r="A591" s="97">
        <v>105</v>
      </c>
      <c r="B591" s="98" t="s">
        <v>628</v>
      </c>
      <c r="C591" s="99" t="s">
        <v>629</v>
      </c>
      <c r="D591" s="100" t="s">
        <v>142</v>
      </c>
      <c r="E591" s="101">
        <v>494.47985568000001</v>
      </c>
      <c r="F591" s="101"/>
      <c r="G591" s="102">
        <f>E591*F591</f>
        <v>0</v>
      </c>
    </row>
    <row r="592" spans="1:7" ht="13.1">
      <c r="A592" s="131"/>
      <c r="B592" s="103" t="s">
        <v>187</v>
      </c>
      <c r="C592" s="104" t="str">
        <f>CONCATENATE(B562," ",C562)</f>
        <v>781 Obklady keramické</v>
      </c>
      <c r="D592" s="132"/>
      <c r="E592" s="133"/>
      <c r="F592" s="134"/>
      <c r="G592" s="105">
        <f>SUM(G562:G591)</f>
        <v>0</v>
      </c>
    </row>
    <row r="593" spans="1:7" ht="13.1">
      <c r="A593" s="94" t="s">
        <v>182</v>
      </c>
      <c r="B593" s="95" t="s">
        <v>273</v>
      </c>
      <c r="C593" s="96" t="s">
        <v>274</v>
      </c>
      <c r="D593" s="128"/>
      <c r="E593" s="129"/>
      <c r="F593" s="129"/>
      <c r="G593" s="130"/>
    </row>
    <row r="594" spans="1:7">
      <c r="A594" s="97">
        <v>106</v>
      </c>
      <c r="B594" s="98" t="s">
        <v>630</v>
      </c>
      <c r="C594" s="99" t="s">
        <v>631</v>
      </c>
      <c r="D594" s="100" t="s">
        <v>31</v>
      </c>
      <c r="E594" s="101">
        <v>52.84</v>
      </c>
      <c r="F594" s="101"/>
      <c r="G594" s="102">
        <f>E594*F594</f>
        <v>0</v>
      </c>
    </row>
    <row r="595" spans="1:7">
      <c r="A595" s="106"/>
      <c r="B595" s="107"/>
      <c r="C595" s="203" t="s">
        <v>486</v>
      </c>
      <c r="D595" s="202"/>
      <c r="E595" s="108">
        <v>0</v>
      </c>
      <c r="F595" s="109"/>
      <c r="G595" s="110"/>
    </row>
    <row r="596" spans="1:7">
      <c r="A596" s="106"/>
      <c r="B596" s="107"/>
      <c r="C596" s="201" t="s">
        <v>194</v>
      </c>
      <c r="D596" s="202"/>
      <c r="E596" s="111">
        <v>0</v>
      </c>
      <c r="F596" s="109"/>
      <c r="G596" s="110"/>
    </row>
    <row r="597" spans="1:7">
      <c r="A597" s="106"/>
      <c r="B597" s="107"/>
      <c r="C597" s="203" t="s">
        <v>487</v>
      </c>
      <c r="D597" s="202"/>
      <c r="E597" s="108">
        <v>52.84</v>
      </c>
      <c r="F597" s="109"/>
      <c r="G597" s="110"/>
    </row>
    <row r="598" spans="1:7" ht="13.1">
      <c r="A598" s="131"/>
      <c r="B598" s="103" t="s">
        <v>187</v>
      </c>
      <c r="C598" s="104" t="str">
        <f>CONCATENATE(B593," ",C593)</f>
        <v>783 Nátěry</v>
      </c>
      <c r="D598" s="132"/>
      <c r="E598" s="133"/>
      <c r="F598" s="134"/>
      <c r="G598" s="105">
        <f>SUM(G593:G597)</f>
        <v>0</v>
      </c>
    </row>
    <row r="599" spans="1:7" ht="13.1">
      <c r="A599" s="94" t="s">
        <v>182</v>
      </c>
      <c r="B599" s="95" t="s">
        <v>338</v>
      </c>
      <c r="C599" s="96" t="s">
        <v>339</v>
      </c>
      <c r="D599" s="128"/>
      <c r="E599" s="129"/>
      <c r="F599" s="129"/>
      <c r="G599" s="130"/>
    </row>
    <row r="600" spans="1:7" ht="20.95">
      <c r="A600" s="97">
        <v>107</v>
      </c>
      <c r="B600" s="98" t="s">
        <v>632</v>
      </c>
      <c r="C600" s="99" t="s">
        <v>633</v>
      </c>
      <c r="D600" s="100" t="s">
        <v>31</v>
      </c>
      <c r="E600" s="101">
        <v>168.542</v>
      </c>
      <c r="F600" s="101"/>
      <c r="G600" s="102">
        <f>E600*F600</f>
        <v>0</v>
      </c>
    </row>
    <row r="601" spans="1:7">
      <c r="A601" s="106"/>
      <c r="B601" s="107"/>
      <c r="C601" s="203" t="s">
        <v>634</v>
      </c>
      <c r="D601" s="202"/>
      <c r="E601" s="108">
        <v>0</v>
      </c>
      <c r="F601" s="109"/>
      <c r="G601" s="110"/>
    </row>
    <row r="602" spans="1:7">
      <c r="A602" s="106"/>
      <c r="B602" s="107"/>
      <c r="C602" s="201" t="s">
        <v>194</v>
      </c>
      <c r="D602" s="202"/>
      <c r="E602" s="111">
        <v>0</v>
      </c>
      <c r="F602" s="109"/>
      <c r="G602" s="110"/>
    </row>
    <row r="603" spans="1:7">
      <c r="A603" s="106"/>
      <c r="B603" s="107"/>
      <c r="C603" s="203" t="s">
        <v>635</v>
      </c>
      <c r="D603" s="202"/>
      <c r="E603" s="108">
        <v>19.28</v>
      </c>
      <c r="F603" s="109"/>
      <c r="G603" s="110"/>
    </row>
    <row r="604" spans="1:7">
      <c r="A604" s="106"/>
      <c r="B604" s="107"/>
      <c r="C604" s="201" t="s">
        <v>194</v>
      </c>
      <c r="D604" s="202"/>
      <c r="E604" s="111">
        <v>19.28</v>
      </c>
      <c r="F604" s="109"/>
      <c r="G604" s="110"/>
    </row>
    <row r="605" spans="1:7">
      <c r="A605" s="106"/>
      <c r="B605" s="107"/>
      <c r="C605" s="203" t="s">
        <v>636</v>
      </c>
      <c r="D605" s="202"/>
      <c r="E605" s="108">
        <v>85.272000000000006</v>
      </c>
      <c r="F605" s="109"/>
      <c r="G605" s="110"/>
    </row>
    <row r="606" spans="1:7">
      <c r="A606" s="106"/>
      <c r="B606" s="107"/>
      <c r="C606" s="203" t="s">
        <v>623</v>
      </c>
      <c r="D606" s="202"/>
      <c r="E606" s="108">
        <v>0</v>
      </c>
      <c r="F606" s="109"/>
      <c r="G606" s="110"/>
    </row>
    <row r="607" spans="1:7">
      <c r="A607" s="106"/>
      <c r="B607" s="107"/>
      <c r="C607" s="201" t="s">
        <v>194</v>
      </c>
      <c r="D607" s="202"/>
      <c r="E607" s="111">
        <v>85.272000000000006</v>
      </c>
      <c r="F607" s="109"/>
      <c r="G607" s="110"/>
    </row>
    <row r="608" spans="1:7">
      <c r="A608" s="106"/>
      <c r="B608" s="107"/>
      <c r="C608" s="203" t="s">
        <v>637</v>
      </c>
      <c r="D608" s="202"/>
      <c r="E608" s="108">
        <v>46.26</v>
      </c>
      <c r="F608" s="109"/>
      <c r="G608" s="110"/>
    </row>
    <row r="609" spans="1:7">
      <c r="A609" s="106"/>
      <c r="B609" s="107"/>
      <c r="C609" s="201" t="s">
        <v>194</v>
      </c>
      <c r="D609" s="202"/>
      <c r="E609" s="111">
        <v>46.26</v>
      </c>
      <c r="F609" s="109"/>
      <c r="G609" s="110"/>
    </row>
    <row r="610" spans="1:7">
      <c r="A610" s="106"/>
      <c r="B610" s="107"/>
      <c r="C610" s="203" t="s">
        <v>638</v>
      </c>
      <c r="D610" s="202"/>
      <c r="E610" s="108">
        <v>10.2834</v>
      </c>
      <c r="F610" s="109"/>
      <c r="G610" s="110"/>
    </row>
    <row r="611" spans="1:7">
      <c r="A611" s="106"/>
      <c r="B611" s="107"/>
      <c r="C611" s="201" t="s">
        <v>194</v>
      </c>
      <c r="D611" s="202"/>
      <c r="E611" s="111">
        <v>10.2834</v>
      </c>
      <c r="F611" s="109"/>
      <c r="G611" s="110"/>
    </row>
    <row r="612" spans="1:7">
      <c r="A612" s="106"/>
      <c r="B612" s="107"/>
      <c r="C612" s="203" t="s">
        <v>639</v>
      </c>
      <c r="D612" s="202"/>
      <c r="E612" s="108">
        <v>7.4466000000000001</v>
      </c>
      <c r="F612" s="109"/>
      <c r="G612" s="110"/>
    </row>
    <row r="613" spans="1:7">
      <c r="A613" s="97">
        <v>108</v>
      </c>
      <c r="B613" s="98" t="s">
        <v>340</v>
      </c>
      <c r="C613" s="99" t="s">
        <v>341</v>
      </c>
      <c r="D613" s="100" t="s">
        <v>31</v>
      </c>
      <c r="E613" s="101">
        <v>34.78</v>
      </c>
      <c r="F613" s="101"/>
      <c r="G613" s="102">
        <f>E613*F613</f>
        <v>0</v>
      </c>
    </row>
    <row r="614" spans="1:7">
      <c r="A614" s="106"/>
      <c r="B614" s="107"/>
      <c r="C614" s="201" t="s">
        <v>194</v>
      </c>
      <c r="D614" s="202"/>
      <c r="E614" s="111">
        <v>0</v>
      </c>
      <c r="F614" s="109"/>
      <c r="G614" s="110"/>
    </row>
    <row r="615" spans="1:7">
      <c r="A615" s="106"/>
      <c r="B615" s="107"/>
      <c r="C615" s="203" t="s">
        <v>457</v>
      </c>
      <c r="D615" s="202"/>
      <c r="E615" s="108">
        <v>34.78</v>
      </c>
      <c r="F615" s="109"/>
      <c r="G615" s="110"/>
    </row>
    <row r="616" spans="1:7" ht="13.1">
      <c r="A616" s="131"/>
      <c r="B616" s="103" t="s">
        <v>187</v>
      </c>
      <c r="C616" s="104" t="str">
        <f>CONCATENATE(B599," ",C599)</f>
        <v>784 Malby</v>
      </c>
      <c r="D616" s="132"/>
      <c r="E616" s="133"/>
      <c r="F616" s="134"/>
      <c r="G616" s="105">
        <f>SUM(G599:G615)</f>
        <v>0</v>
      </c>
    </row>
    <row r="617" spans="1:7" ht="13.1">
      <c r="A617" s="94" t="s">
        <v>182</v>
      </c>
      <c r="B617" s="95" t="s">
        <v>275</v>
      </c>
      <c r="C617" s="96" t="s">
        <v>276</v>
      </c>
      <c r="D617" s="128"/>
      <c r="E617" s="129"/>
      <c r="F617" s="129"/>
      <c r="G617" s="130"/>
    </row>
    <row r="618" spans="1:7">
      <c r="A618" s="97">
        <v>109</v>
      </c>
      <c r="B618" s="98" t="s">
        <v>277</v>
      </c>
      <c r="C618" s="99" t="s">
        <v>278</v>
      </c>
      <c r="D618" s="100" t="s">
        <v>207</v>
      </c>
      <c r="E618" s="101">
        <v>22.314900000000002</v>
      </c>
      <c r="F618" s="101"/>
      <c r="G618" s="102">
        <f t="shared" ref="G618:G623" si="1">E618*F618</f>
        <v>0</v>
      </c>
    </row>
    <row r="619" spans="1:7" ht="20.95">
      <c r="A619" s="97">
        <v>110</v>
      </c>
      <c r="B619" s="98" t="s">
        <v>279</v>
      </c>
      <c r="C619" s="99" t="s">
        <v>280</v>
      </c>
      <c r="D619" s="100" t="s">
        <v>207</v>
      </c>
      <c r="E619" s="101">
        <v>423.98309999999998</v>
      </c>
      <c r="F619" s="101"/>
      <c r="G619" s="102">
        <f t="shared" si="1"/>
        <v>0</v>
      </c>
    </row>
    <row r="620" spans="1:7">
      <c r="A620" s="97">
        <v>111</v>
      </c>
      <c r="B620" s="98" t="s">
        <v>281</v>
      </c>
      <c r="C620" s="99" t="s">
        <v>282</v>
      </c>
      <c r="D620" s="100" t="s">
        <v>207</v>
      </c>
      <c r="E620" s="101">
        <v>22.314900000000002</v>
      </c>
      <c r="F620" s="101"/>
      <c r="G620" s="102">
        <f t="shared" si="1"/>
        <v>0</v>
      </c>
    </row>
    <row r="621" spans="1:7">
      <c r="A621" s="97">
        <v>112</v>
      </c>
      <c r="B621" s="98" t="s">
        <v>283</v>
      </c>
      <c r="C621" s="99" t="s">
        <v>284</v>
      </c>
      <c r="D621" s="100" t="s">
        <v>207</v>
      </c>
      <c r="E621" s="101">
        <v>212.31489999999999</v>
      </c>
      <c r="F621" s="101"/>
      <c r="G621" s="102">
        <f t="shared" si="1"/>
        <v>0</v>
      </c>
    </row>
    <row r="622" spans="1:7">
      <c r="A622" s="97">
        <v>113</v>
      </c>
      <c r="B622" s="98" t="s">
        <v>285</v>
      </c>
      <c r="C622" s="99" t="s">
        <v>286</v>
      </c>
      <c r="D622" s="100" t="s">
        <v>207</v>
      </c>
      <c r="E622" s="101">
        <v>22.314900000000002</v>
      </c>
      <c r="F622" s="101"/>
      <c r="G622" s="102">
        <f t="shared" si="1"/>
        <v>0</v>
      </c>
    </row>
    <row r="623" spans="1:7">
      <c r="A623" s="97">
        <v>114</v>
      </c>
      <c r="B623" s="98" t="s">
        <v>287</v>
      </c>
      <c r="C623" s="99" t="s">
        <v>288</v>
      </c>
      <c r="D623" s="100" t="s">
        <v>207</v>
      </c>
      <c r="E623" s="101">
        <v>22.314900000000002</v>
      </c>
      <c r="F623" s="101"/>
      <c r="G623" s="102">
        <f t="shared" si="1"/>
        <v>0</v>
      </c>
    </row>
    <row r="624" spans="1:7" ht="13.1">
      <c r="A624" s="131"/>
      <c r="B624" s="103" t="s">
        <v>187</v>
      </c>
      <c r="C624" s="104" t="str">
        <f>CONCATENATE(B617," ",C617)</f>
        <v>D96 Přesuny suti a vybouraných hmot</v>
      </c>
      <c r="D624" s="132"/>
      <c r="E624" s="133"/>
      <c r="F624" s="134"/>
      <c r="G624" s="105">
        <f>SUM(G617:G623)</f>
        <v>0</v>
      </c>
    </row>
    <row r="625" spans="1:7">
      <c r="E625" s="74"/>
    </row>
    <row r="626" spans="1:7" s="112" customFormat="1" ht="13.1">
      <c r="B626" s="112" t="s">
        <v>289</v>
      </c>
      <c r="G626" s="113">
        <f>SUM(G624,G616,G598,G592,G561,G551,G538,G502,G492,G485,G462,G459,G363,G330,G327,G239,G190,G175,G169,G70,G59,G9)</f>
        <v>0</v>
      </c>
    </row>
    <row r="627" spans="1:7" s="112" customFormat="1" ht="13.1"/>
    <row r="628" spans="1:7" s="112" customFormat="1" ht="13.1">
      <c r="B628" s="112" t="s">
        <v>640</v>
      </c>
      <c r="G628" s="113">
        <f>G626*0.03</f>
        <v>0</v>
      </c>
    </row>
    <row r="629" spans="1:7" s="112" customFormat="1" ht="13.1"/>
    <row r="630" spans="1:7" s="112" customFormat="1" ht="13.1">
      <c r="A630" s="114"/>
      <c r="B630" s="114" t="s">
        <v>290</v>
      </c>
      <c r="C630" s="114"/>
      <c r="D630" s="114"/>
      <c r="E630" s="114"/>
      <c r="F630" s="114"/>
      <c r="G630" s="115">
        <f>G626+G628</f>
        <v>0</v>
      </c>
    </row>
    <row r="631" spans="1:7">
      <c r="E631" s="74"/>
    </row>
    <row r="632" spans="1:7">
      <c r="E632" s="74"/>
    </row>
    <row r="633" spans="1:7">
      <c r="E633" s="74"/>
    </row>
    <row r="634" spans="1:7">
      <c r="E634" s="74"/>
    </row>
    <row r="635" spans="1:7">
      <c r="E635" s="74"/>
    </row>
    <row r="636" spans="1:7">
      <c r="E636" s="74"/>
    </row>
    <row r="637" spans="1:7">
      <c r="E637" s="74"/>
    </row>
    <row r="638" spans="1:7">
      <c r="E638" s="74"/>
    </row>
    <row r="639" spans="1:7">
      <c r="E639" s="74"/>
    </row>
    <row r="640" spans="1:7">
      <c r="E640" s="74"/>
    </row>
    <row r="641" spans="1:7">
      <c r="E641" s="74"/>
    </row>
    <row r="642" spans="1:7">
      <c r="E642" s="74"/>
    </row>
    <row r="643" spans="1:7">
      <c r="E643" s="74"/>
    </row>
    <row r="644" spans="1:7">
      <c r="E644" s="74"/>
    </row>
    <row r="645" spans="1:7">
      <c r="A645" s="75"/>
      <c r="B645" s="75"/>
      <c r="C645" s="75"/>
      <c r="D645" s="75"/>
      <c r="E645" s="75"/>
      <c r="F645" s="75"/>
      <c r="G645" s="75"/>
    </row>
    <row r="646" spans="1:7">
      <c r="A646" s="75"/>
      <c r="B646" s="75"/>
      <c r="C646" s="75"/>
      <c r="D646" s="75"/>
      <c r="E646" s="75"/>
      <c r="F646" s="75"/>
      <c r="G646" s="75"/>
    </row>
    <row r="647" spans="1:7">
      <c r="A647" s="75"/>
      <c r="B647" s="75"/>
      <c r="C647" s="75"/>
      <c r="D647" s="75"/>
      <c r="E647" s="75"/>
      <c r="F647" s="75"/>
      <c r="G647" s="75"/>
    </row>
    <row r="648" spans="1:7">
      <c r="A648" s="75"/>
      <c r="B648" s="75"/>
      <c r="C648" s="75"/>
      <c r="D648" s="75"/>
      <c r="E648" s="75"/>
      <c r="F648" s="75"/>
      <c r="G648" s="75"/>
    </row>
    <row r="649" spans="1:7">
      <c r="E649" s="74"/>
    </row>
    <row r="650" spans="1:7">
      <c r="E650" s="74"/>
    </row>
    <row r="651" spans="1:7">
      <c r="E651" s="74"/>
    </row>
    <row r="652" spans="1:7">
      <c r="E652" s="74"/>
    </row>
    <row r="653" spans="1:7">
      <c r="E653" s="74"/>
    </row>
    <row r="654" spans="1:7">
      <c r="E654" s="74"/>
    </row>
    <row r="655" spans="1:7">
      <c r="E655" s="74"/>
    </row>
    <row r="656" spans="1:7">
      <c r="E656" s="74"/>
    </row>
    <row r="657" spans="5:5">
      <c r="E657" s="74"/>
    </row>
    <row r="658" spans="5:5">
      <c r="E658" s="74"/>
    </row>
    <row r="659" spans="5:5">
      <c r="E659" s="74"/>
    </row>
    <row r="660" spans="5:5">
      <c r="E660" s="74"/>
    </row>
    <row r="661" spans="5:5">
      <c r="E661" s="74"/>
    </row>
    <row r="662" spans="5:5">
      <c r="E662" s="74"/>
    </row>
    <row r="663" spans="5:5">
      <c r="E663" s="74"/>
    </row>
    <row r="664" spans="5:5">
      <c r="E664" s="74"/>
    </row>
    <row r="665" spans="5:5">
      <c r="E665" s="74"/>
    </row>
    <row r="666" spans="5:5">
      <c r="E666" s="74"/>
    </row>
    <row r="667" spans="5:5">
      <c r="E667" s="74"/>
    </row>
    <row r="668" spans="5:5">
      <c r="E668" s="74"/>
    </row>
    <row r="669" spans="5:5">
      <c r="E669" s="74"/>
    </row>
    <row r="670" spans="5:5">
      <c r="E670" s="74"/>
    </row>
    <row r="671" spans="5:5">
      <c r="E671" s="74"/>
    </row>
    <row r="672" spans="5:5">
      <c r="E672" s="74"/>
    </row>
    <row r="673" spans="1:7">
      <c r="E673" s="74"/>
    </row>
    <row r="674" spans="1:7">
      <c r="E674" s="74"/>
    </row>
    <row r="675" spans="1:7">
      <c r="E675" s="74"/>
    </row>
    <row r="676" spans="1:7">
      <c r="E676" s="74"/>
    </row>
    <row r="677" spans="1:7">
      <c r="E677" s="74"/>
    </row>
    <row r="678" spans="1:7">
      <c r="E678" s="74"/>
    </row>
    <row r="679" spans="1:7">
      <c r="E679" s="74"/>
    </row>
    <row r="680" spans="1:7">
      <c r="A680" s="76"/>
      <c r="B680" s="76"/>
    </row>
    <row r="681" spans="1:7">
      <c r="A681" s="75"/>
      <c r="B681" s="75"/>
      <c r="C681" s="78"/>
      <c r="D681" s="78"/>
      <c r="E681" s="79"/>
      <c r="F681" s="78"/>
      <c r="G681" s="80"/>
    </row>
    <row r="682" spans="1:7">
      <c r="A682" s="81"/>
      <c r="B682" s="81"/>
      <c r="C682" s="75"/>
      <c r="D682" s="75"/>
      <c r="E682" s="82"/>
      <c r="F682" s="75"/>
      <c r="G682" s="75"/>
    </row>
    <row r="683" spans="1:7">
      <c r="A683" s="75"/>
      <c r="B683" s="75"/>
      <c r="C683" s="75"/>
      <c r="D683" s="75"/>
      <c r="E683" s="82"/>
      <c r="F683" s="75"/>
      <c r="G683" s="75"/>
    </row>
    <row r="684" spans="1:7">
      <c r="A684" s="75"/>
      <c r="B684" s="75"/>
      <c r="C684" s="75"/>
      <c r="D684" s="75"/>
      <c r="E684" s="82"/>
      <c r="F684" s="75"/>
      <c r="G684" s="75"/>
    </row>
    <row r="685" spans="1:7">
      <c r="A685" s="75"/>
      <c r="B685" s="75"/>
      <c r="C685" s="75"/>
      <c r="D685" s="75"/>
      <c r="E685" s="82"/>
      <c r="F685" s="75"/>
      <c r="G685" s="75"/>
    </row>
    <row r="686" spans="1:7">
      <c r="A686" s="75"/>
      <c r="B686" s="75"/>
      <c r="C686" s="75"/>
      <c r="D686" s="75"/>
      <c r="E686" s="82"/>
      <c r="F686" s="75"/>
      <c r="G686" s="75"/>
    </row>
    <row r="687" spans="1:7">
      <c r="A687" s="75"/>
      <c r="B687" s="75"/>
      <c r="C687" s="75"/>
      <c r="D687" s="75"/>
      <c r="E687" s="82"/>
      <c r="F687" s="75"/>
      <c r="G687" s="75"/>
    </row>
    <row r="688" spans="1:7">
      <c r="A688" s="75"/>
      <c r="B688" s="75"/>
      <c r="C688" s="75"/>
      <c r="D688" s="75"/>
      <c r="E688" s="82"/>
      <c r="F688" s="75"/>
      <c r="G688" s="75"/>
    </row>
    <row r="689" spans="1:7">
      <c r="A689" s="75"/>
      <c r="B689" s="75"/>
      <c r="C689" s="75"/>
      <c r="D689" s="75"/>
      <c r="E689" s="82"/>
      <c r="F689" s="75"/>
      <c r="G689" s="75"/>
    </row>
    <row r="690" spans="1:7">
      <c r="A690" s="75"/>
      <c r="B690" s="75"/>
      <c r="C690" s="75"/>
      <c r="D690" s="75"/>
      <c r="E690" s="82"/>
      <c r="F690" s="75"/>
      <c r="G690" s="75"/>
    </row>
    <row r="691" spans="1:7">
      <c r="A691" s="75"/>
      <c r="B691" s="75"/>
      <c r="C691" s="75"/>
      <c r="D691" s="75"/>
      <c r="E691" s="82"/>
      <c r="F691" s="75"/>
      <c r="G691" s="75"/>
    </row>
    <row r="692" spans="1:7">
      <c r="A692" s="75"/>
      <c r="B692" s="75"/>
      <c r="C692" s="75"/>
      <c r="D692" s="75"/>
      <c r="E692" s="82"/>
      <c r="F692" s="75"/>
      <c r="G692" s="75"/>
    </row>
    <row r="693" spans="1:7">
      <c r="A693" s="75"/>
      <c r="B693" s="75"/>
      <c r="C693" s="75"/>
      <c r="D693" s="75"/>
      <c r="E693" s="82"/>
      <c r="F693" s="75"/>
      <c r="G693" s="75"/>
    </row>
    <row r="694" spans="1:7">
      <c r="A694" s="75"/>
      <c r="B694" s="75"/>
      <c r="C694" s="75"/>
      <c r="D694" s="75"/>
      <c r="E694" s="82"/>
      <c r="F694" s="75"/>
      <c r="G694" s="75"/>
    </row>
  </sheetData>
  <mergeCells count="464">
    <mergeCell ref="A1:G1"/>
    <mergeCell ref="A3:B3"/>
    <mergeCell ref="A4:B4"/>
    <mergeCell ref="E4:G4"/>
    <mergeCell ref="C12:D12"/>
    <mergeCell ref="C13:D13"/>
    <mergeCell ref="C21:D21"/>
    <mergeCell ref="C23:D23"/>
    <mergeCell ref="C24:D24"/>
    <mergeCell ref="C25:D25"/>
    <mergeCell ref="C27:D27"/>
    <mergeCell ref="C28:D28"/>
    <mergeCell ref="C14:D14"/>
    <mergeCell ref="C16:D16"/>
    <mergeCell ref="C17:D17"/>
    <mergeCell ref="C18:D18"/>
    <mergeCell ref="C19:D19"/>
    <mergeCell ref="C20:D20"/>
    <mergeCell ref="C38:D38"/>
    <mergeCell ref="C39:D39"/>
    <mergeCell ref="C41:D41"/>
    <mergeCell ref="C42:D42"/>
    <mergeCell ref="C44:D44"/>
    <mergeCell ref="C45:D45"/>
    <mergeCell ref="C29:D29"/>
    <mergeCell ref="C30:D30"/>
    <mergeCell ref="C32:D32"/>
    <mergeCell ref="C33:D33"/>
    <mergeCell ref="C35:D35"/>
    <mergeCell ref="C36:D36"/>
    <mergeCell ref="C54:D54"/>
    <mergeCell ref="C55:D55"/>
    <mergeCell ref="C56:D56"/>
    <mergeCell ref="C57:D57"/>
    <mergeCell ref="C58:D58"/>
    <mergeCell ref="C62:D62"/>
    <mergeCell ref="C46:D46"/>
    <mergeCell ref="C47:D47"/>
    <mergeCell ref="C48:D48"/>
    <mergeCell ref="C50:D50"/>
    <mergeCell ref="C51:D51"/>
    <mergeCell ref="C52:D52"/>
    <mergeCell ref="C73:D73"/>
    <mergeCell ref="C74:D74"/>
    <mergeCell ref="C75:D75"/>
    <mergeCell ref="C77:D77"/>
    <mergeCell ref="C78:D78"/>
    <mergeCell ref="C79:D79"/>
    <mergeCell ref="C63:D63"/>
    <mergeCell ref="C64:D64"/>
    <mergeCell ref="C66:D66"/>
    <mergeCell ref="C67:D67"/>
    <mergeCell ref="C68:D68"/>
    <mergeCell ref="C69:D69"/>
    <mergeCell ref="C86:D86"/>
    <mergeCell ref="C87:D87"/>
    <mergeCell ref="C88:D88"/>
    <mergeCell ref="C89:D89"/>
    <mergeCell ref="C90:D90"/>
    <mergeCell ref="C91:D91"/>
    <mergeCell ref="C80:D80"/>
    <mergeCell ref="C81:D81"/>
    <mergeCell ref="C82:D82"/>
    <mergeCell ref="C83:D83"/>
    <mergeCell ref="C84:D84"/>
    <mergeCell ref="C85:D85"/>
    <mergeCell ref="C99:D99"/>
    <mergeCell ref="C100:D100"/>
    <mergeCell ref="C102:D102"/>
    <mergeCell ref="C103:D103"/>
    <mergeCell ref="C104:D104"/>
    <mergeCell ref="C105:D105"/>
    <mergeCell ref="C92:D92"/>
    <mergeCell ref="C93:D93"/>
    <mergeCell ref="C94:D94"/>
    <mergeCell ref="C95:D95"/>
    <mergeCell ref="C96:D96"/>
    <mergeCell ref="C98:D98"/>
    <mergeCell ref="C114:D114"/>
    <mergeCell ref="C115:D115"/>
    <mergeCell ref="C116:D116"/>
    <mergeCell ref="C117:D117"/>
    <mergeCell ref="C118:D118"/>
    <mergeCell ref="C119:D119"/>
    <mergeCell ref="C106:D106"/>
    <mergeCell ref="C107:D107"/>
    <mergeCell ref="C108:D108"/>
    <mergeCell ref="C110:D110"/>
    <mergeCell ref="C111:D111"/>
    <mergeCell ref="C113:D113"/>
    <mergeCell ref="C127:D127"/>
    <mergeCell ref="C129:D129"/>
    <mergeCell ref="C130:D130"/>
    <mergeCell ref="C131:D131"/>
    <mergeCell ref="C132:D132"/>
    <mergeCell ref="C133:D133"/>
    <mergeCell ref="C120:D120"/>
    <mergeCell ref="C121:D121"/>
    <mergeCell ref="C123:D123"/>
    <mergeCell ref="C124:D124"/>
    <mergeCell ref="C125:D125"/>
    <mergeCell ref="C126:D126"/>
    <mergeCell ref="C142:D142"/>
    <mergeCell ref="C143:D143"/>
    <mergeCell ref="C144:D144"/>
    <mergeCell ref="C145:D145"/>
    <mergeCell ref="C147:D147"/>
    <mergeCell ref="C148:D148"/>
    <mergeCell ref="C135:D135"/>
    <mergeCell ref="C136:D136"/>
    <mergeCell ref="C137:D137"/>
    <mergeCell ref="C139:D139"/>
    <mergeCell ref="C140:D140"/>
    <mergeCell ref="C141:D141"/>
    <mergeCell ref="C155:D155"/>
    <mergeCell ref="C156:D156"/>
    <mergeCell ref="C158:D158"/>
    <mergeCell ref="C159:D159"/>
    <mergeCell ref="C160:D160"/>
    <mergeCell ref="C161:D161"/>
    <mergeCell ref="C149:D149"/>
    <mergeCell ref="C150:D150"/>
    <mergeCell ref="C151:D151"/>
    <mergeCell ref="C152:D152"/>
    <mergeCell ref="C153:D153"/>
    <mergeCell ref="C154:D154"/>
    <mergeCell ref="C172:D172"/>
    <mergeCell ref="C173:D173"/>
    <mergeCell ref="C174:D174"/>
    <mergeCell ref="C178:D178"/>
    <mergeCell ref="C179:D179"/>
    <mergeCell ref="C180:D180"/>
    <mergeCell ref="C162:D162"/>
    <mergeCell ref="C163:D163"/>
    <mergeCell ref="C164:D164"/>
    <mergeCell ref="C166:D166"/>
    <mergeCell ref="C167:D167"/>
    <mergeCell ref="C168:D168"/>
    <mergeCell ref="C193:D193"/>
    <mergeCell ref="C194:D194"/>
    <mergeCell ref="C196:D196"/>
    <mergeCell ref="C197:D197"/>
    <mergeCell ref="C199:D199"/>
    <mergeCell ref="C200:D200"/>
    <mergeCell ref="C182:D182"/>
    <mergeCell ref="C183:D183"/>
    <mergeCell ref="C185:D185"/>
    <mergeCell ref="C186:D186"/>
    <mergeCell ref="C188:D188"/>
    <mergeCell ref="C189:D189"/>
    <mergeCell ref="C210:D210"/>
    <mergeCell ref="C211:D211"/>
    <mergeCell ref="C212:D212"/>
    <mergeCell ref="C213:D213"/>
    <mergeCell ref="C214:D214"/>
    <mergeCell ref="C215:D215"/>
    <mergeCell ref="C201:D201"/>
    <mergeCell ref="C205:D205"/>
    <mergeCell ref="C206:D206"/>
    <mergeCell ref="C207:D207"/>
    <mergeCell ref="C208:D208"/>
    <mergeCell ref="C209:D209"/>
    <mergeCell ref="C223:D223"/>
    <mergeCell ref="C224:D224"/>
    <mergeCell ref="C225:D225"/>
    <mergeCell ref="C226:D226"/>
    <mergeCell ref="C227:D227"/>
    <mergeCell ref="C228:D228"/>
    <mergeCell ref="C216:D216"/>
    <mergeCell ref="C217:D217"/>
    <mergeCell ref="C218:D218"/>
    <mergeCell ref="C220:D220"/>
    <mergeCell ref="C221:D221"/>
    <mergeCell ref="C222:D222"/>
    <mergeCell ref="C237:D237"/>
    <mergeCell ref="C238:D238"/>
    <mergeCell ref="C242:D242"/>
    <mergeCell ref="C243:D243"/>
    <mergeCell ref="C244:D244"/>
    <mergeCell ref="C245:D245"/>
    <mergeCell ref="C229:D229"/>
    <mergeCell ref="C230:D230"/>
    <mergeCell ref="C232:D232"/>
    <mergeCell ref="C233:D233"/>
    <mergeCell ref="C234:D234"/>
    <mergeCell ref="C236:D236"/>
    <mergeCell ref="C252:D252"/>
    <mergeCell ref="C254:D254"/>
    <mergeCell ref="C255:D255"/>
    <mergeCell ref="C256:D256"/>
    <mergeCell ref="C257:D257"/>
    <mergeCell ref="C258:D258"/>
    <mergeCell ref="C246:D246"/>
    <mergeCell ref="C247:D247"/>
    <mergeCell ref="C248:D248"/>
    <mergeCell ref="C249:D249"/>
    <mergeCell ref="C250:D250"/>
    <mergeCell ref="C251:D251"/>
    <mergeCell ref="C266:D266"/>
    <mergeCell ref="C267:D267"/>
    <mergeCell ref="C268:D268"/>
    <mergeCell ref="C269:D269"/>
    <mergeCell ref="C270:D270"/>
    <mergeCell ref="C271:D271"/>
    <mergeCell ref="C259:D259"/>
    <mergeCell ref="C260:D260"/>
    <mergeCell ref="C261:D261"/>
    <mergeCell ref="C262:D262"/>
    <mergeCell ref="C263:D263"/>
    <mergeCell ref="C264:D264"/>
    <mergeCell ref="C279:D279"/>
    <mergeCell ref="C280:D280"/>
    <mergeCell ref="C281:D281"/>
    <mergeCell ref="C282:D282"/>
    <mergeCell ref="C283:D283"/>
    <mergeCell ref="C284:D284"/>
    <mergeCell ref="C272:D272"/>
    <mergeCell ref="C273:D273"/>
    <mergeCell ref="C274:D274"/>
    <mergeCell ref="C275:D275"/>
    <mergeCell ref="C276:D276"/>
    <mergeCell ref="C278:D278"/>
    <mergeCell ref="C292:D292"/>
    <mergeCell ref="C293:D293"/>
    <mergeCell ref="C294:D294"/>
    <mergeCell ref="C295:D295"/>
    <mergeCell ref="C296:D296"/>
    <mergeCell ref="C297:D297"/>
    <mergeCell ref="C285:D285"/>
    <mergeCell ref="C286:D286"/>
    <mergeCell ref="C287:D287"/>
    <mergeCell ref="C288:D288"/>
    <mergeCell ref="C290:D290"/>
    <mergeCell ref="C291:D291"/>
    <mergeCell ref="C304:D304"/>
    <mergeCell ref="C305:D305"/>
    <mergeCell ref="C306:D306"/>
    <mergeCell ref="C307:D307"/>
    <mergeCell ref="C309:D309"/>
    <mergeCell ref="C310:D310"/>
    <mergeCell ref="C298:D298"/>
    <mergeCell ref="C299:D299"/>
    <mergeCell ref="C300:D300"/>
    <mergeCell ref="C301:D301"/>
    <mergeCell ref="C302:D302"/>
    <mergeCell ref="C303:D303"/>
    <mergeCell ref="C317:D317"/>
    <mergeCell ref="C318:D318"/>
    <mergeCell ref="C319:D319"/>
    <mergeCell ref="C320:D320"/>
    <mergeCell ref="C321:D321"/>
    <mergeCell ref="C322:D322"/>
    <mergeCell ref="C311:D311"/>
    <mergeCell ref="C312:D312"/>
    <mergeCell ref="C313:D313"/>
    <mergeCell ref="C314:D314"/>
    <mergeCell ref="C315:D315"/>
    <mergeCell ref="C316:D316"/>
    <mergeCell ref="C335:D335"/>
    <mergeCell ref="C336:D336"/>
    <mergeCell ref="C337:D337"/>
    <mergeCell ref="C338:D338"/>
    <mergeCell ref="C339:D339"/>
    <mergeCell ref="C340:D340"/>
    <mergeCell ref="C323:D323"/>
    <mergeCell ref="C324:D324"/>
    <mergeCell ref="C325:D325"/>
    <mergeCell ref="C326:D326"/>
    <mergeCell ref="C333:D333"/>
    <mergeCell ref="C334:D334"/>
    <mergeCell ref="C350:D350"/>
    <mergeCell ref="C351:D351"/>
    <mergeCell ref="C354:D354"/>
    <mergeCell ref="C355:D355"/>
    <mergeCell ref="C356:D356"/>
    <mergeCell ref="C357:D357"/>
    <mergeCell ref="C341:D341"/>
    <mergeCell ref="C342:D342"/>
    <mergeCell ref="C345:D345"/>
    <mergeCell ref="C346:D346"/>
    <mergeCell ref="C347:D347"/>
    <mergeCell ref="C349:D349"/>
    <mergeCell ref="C369:D369"/>
    <mergeCell ref="C370:D370"/>
    <mergeCell ref="C372:D372"/>
    <mergeCell ref="C373:D373"/>
    <mergeCell ref="C374:D374"/>
    <mergeCell ref="C375:D375"/>
    <mergeCell ref="C358:D358"/>
    <mergeCell ref="C359:D359"/>
    <mergeCell ref="C361:D361"/>
    <mergeCell ref="C362:D362"/>
    <mergeCell ref="C366:D366"/>
    <mergeCell ref="C367:D367"/>
    <mergeCell ref="C382:D382"/>
    <mergeCell ref="C383:D383"/>
    <mergeCell ref="C384:D384"/>
    <mergeCell ref="C386:D386"/>
    <mergeCell ref="C387:D387"/>
    <mergeCell ref="C389:D389"/>
    <mergeCell ref="C376:D376"/>
    <mergeCell ref="C377:D377"/>
    <mergeCell ref="C378:D378"/>
    <mergeCell ref="C379:D379"/>
    <mergeCell ref="C380:D380"/>
    <mergeCell ref="C381:D381"/>
    <mergeCell ref="C396:D396"/>
    <mergeCell ref="C397:D397"/>
    <mergeCell ref="C398:D398"/>
    <mergeCell ref="C400:D400"/>
    <mergeCell ref="C401:D401"/>
    <mergeCell ref="C403:D403"/>
    <mergeCell ref="C390:D390"/>
    <mergeCell ref="C391:D391"/>
    <mergeCell ref="C392:D392"/>
    <mergeCell ref="C393:D393"/>
    <mergeCell ref="C394:D394"/>
    <mergeCell ref="C395:D395"/>
    <mergeCell ref="C413:D413"/>
    <mergeCell ref="C414:D414"/>
    <mergeCell ref="C416:D416"/>
    <mergeCell ref="C417:D417"/>
    <mergeCell ref="C418:D418"/>
    <mergeCell ref="C419:D419"/>
    <mergeCell ref="C404:D404"/>
    <mergeCell ref="C406:D406"/>
    <mergeCell ref="C407:D407"/>
    <mergeCell ref="C408:D408"/>
    <mergeCell ref="C410:D410"/>
    <mergeCell ref="C411:D411"/>
    <mergeCell ref="C429:D429"/>
    <mergeCell ref="C430:D430"/>
    <mergeCell ref="C432:D432"/>
    <mergeCell ref="C433:D433"/>
    <mergeCell ref="C435:D435"/>
    <mergeCell ref="C436:D436"/>
    <mergeCell ref="C421:D421"/>
    <mergeCell ref="C422:D422"/>
    <mergeCell ref="C424:D424"/>
    <mergeCell ref="C425:D425"/>
    <mergeCell ref="C426:D426"/>
    <mergeCell ref="C428:D428"/>
    <mergeCell ref="C446:D446"/>
    <mergeCell ref="C448:D448"/>
    <mergeCell ref="C449:D449"/>
    <mergeCell ref="C451:D451"/>
    <mergeCell ref="C452:D452"/>
    <mergeCell ref="C454:D454"/>
    <mergeCell ref="C437:D437"/>
    <mergeCell ref="C439:D439"/>
    <mergeCell ref="C440:D440"/>
    <mergeCell ref="C442:D442"/>
    <mergeCell ref="C443:D443"/>
    <mergeCell ref="C445:D445"/>
    <mergeCell ref="C470:D470"/>
    <mergeCell ref="C471:D471"/>
    <mergeCell ref="C472:D472"/>
    <mergeCell ref="C473:D473"/>
    <mergeCell ref="C474:D474"/>
    <mergeCell ref="C475:D475"/>
    <mergeCell ref="C455:D455"/>
    <mergeCell ref="C465:D465"/>
    <mergeCell ref="C466:D466"/>
    <mergeCell ref="C467:D467"/>
    <mergeCell ref="C468:D468"/>
    <mergeCell ref="C469:D469"/>
    <mergeCell ref="C483:D483"/>
    <mergeCell ref="C488:D488"/>
    <mergeCell ref="C489:D489"/>
    <mergeCell ref="C490:D490"/>
    <mergeCell ref="C505:D505"/>
    <mergeCell ref="C506:D506"/>
    <mergeCell ref="C477:D477"/>
    <mergeCell ref="C478:D478"/>
    <mergeCell ref="C479:D479"/>
    <mergeCell ref="C480:D480"/>
    <mergeCell ref="C481:D481"/>
    <mergeCell ref="C482:D482"/>
    <mergeCell ref="C514:D514"/>
    <mergeCell ref="C515:D515"/>
    <mergeCell ref="C516:D516"/>
    <mergeCell ref="C517:D517"/>
    <mergeCell ref="C518:D518"/>
    <mergeCell ref="C519:D519"/>
    <mergeCell ref="C507:D507"/>
    <mergeCell ref="C508:D508"/>
    <mergeCell ref="C509:D509"/>
    <mergeCell ref="C510:D510"/>
    <mergeCell ref="C511:D511"/>
    <mergeCell ref="C513:D513"/>
    <mergeCell ref="C527:D527"/>
    <mergeCell ref="C528:D528"/>
    <mergeCell ref="C529:D529"/>
    <mergeCell ref="C530:D530"/>
    <mergeCell ref="C531:D531"/>
    <mergeCell ref="C532:D532"/>
    <mergeCell ref="C521:D521"/>
    <mergeCell ref="C522:D522"/>
    <mergeCell ref="C523:D523"/>
    <mergeCell ref="C524:D524"/>
    <mergeCell ref="C525:D525"/>
    <mergeCell ref="C526:D526"/>
    <mergeCell ref="C543:D543"/>
    <mergeCell ref="C544:D544"/>
    <mergeCell ref="C545:D545"/>
    <mergeCell ref="C546:D546"/>
    <mergeCell ref="C547:D547"/>
    <mergeCell ref="C548:D548"/>
    <mergeCell ref="C533:D533"/>
    <mergeCell ref="C534:D534"/>
    <mergeCell ref="C535:D535"/>
    <mergeCell ref="C536:D536"/>
    <mergeCell ref="C541:D541"/>
    <mergeCell ref="C542:D542"/>
    <mergeCell ref="C558:D558"/>
    <mergeCell ref="C559:D559"/>
    <mergeCell ref="C564:D564"/>
    <mergeCell ref="C565:D565"/>
    <mergeCell ref="C567:D567"/>
    <mergeCell ref="C568:D568"/>
    <mergeCell ref="C549:D549"/>
    <mergeCell ref="C550:D550"/>
    <mergeCell ref="C554:D554"/>
    <mergeCell ref="C555:D555"/>
    <mergeCell ref="C556:D556"/>
    <mergeCell ref="C557:D557"/>
    <mergeCell ref="C576:D576"/>
    <mergeCell ref="C577:D577"/>
    <mergeCell ref="C578:D578"/>
    <mergeCell ref="C579:D579"/>
    <mergeCell ref="C580:D580"/>
    <mergeCell ref="C581:D581"/>
    <mergeCell ref="C570:D570"/>
    <mergeCell ref="C571:D571"/>
    <mergeCell ref="C572:D572"/>
    <mergeCell ref="C573:D573"/>
    <mergeCell ref="C574:D574"/>
    <mergeCell ref="C575:D575"/>
    <mergeCell ref="C588:D588"/>
    <mergeCell ref="C589:D589"/>
    <mergeCell ref="C590:D590"/>
    <mergeCell ref="C595:D595"/>
    <mergeCell ref="C596:D596"/>
    <mergeCell ref="C597:D597"/>
    <mergeCell ref="C582:D582"/>
    <mergeCell ref="C583:D583"/>
    <mergeCell ref="C584:D584"/>
    <mergeCell ref="C585:D585"/>
    <mergeCell ref="C586:D586"/>
    <mergeCell ref="C587:D587"/>
    <mergeCell ref="C614:D614"/>
    <mergeCell ref="C615:D615"/>
    <mergeCell ref="C607:D607"/>
    <mergeCell ref="C608:D608"/>
    <mergeCell ref="C609:D609"/>
    <mergeCell ref="C610:D610"/>
    <mergeCell ref="C611:D611"/>
    <mergeCell ref="C612:D612"/>
    <mergeCell ref="C601:D601"/>
    <mergeCell ref="C602:D602"/>
    <mergeCell ref="C603:D603"/>
    <mergeCell ref="C604:D604"/>
    <mergeCell ref="C605:D605"/>
    <mergeCell ref="C606:D606"/>
  </mergeCells>
  <conditionalFormatting sqref="G410:G433">
    <cfRule type="cellIs" dxfId="1" priority="1" stopIfTrue="1" operator="lessThan">
      <formula>#REF!</formula>
    </cfRule>
  </conditionalFormatting>
  <pageMargins left="0.70866141732283472" right="0.70866141732283472" top="0.78740157480314965" bottom="0.78740157480314965" header="0.31496062992125984" footer="0.31496062992125984"/>
  <pageSetup paperSize="9" scale="9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6"/>
  <sheetViews>
    <sheetView zoomScale="95" zoomScaleNormal="95" workbookViewId="0">
      <selection activeCell="L4" sqref="L4"/>
    </sheetView>
  </sheetViews>
  <sheetFormatPr defaultRowHeight="12.8" customHeight="1"/>
  <cols>
    <col min="1" max="1" width="4.375" style="74" customWidth="1"/>
    <col min="2" max="2" width="11.625" style="74" customWidth="1"/>
    <col min="3" max="3" width="40.375" style="74" customWidth="1"/>
    <col min="4" max="4" width="9.875" style="74" customWidth="1"/>
    <col min="5" max="5" width="8.625" style="77" customWidth="1"/>
    <col min="6" max="6" width="9.875" style="74" customWidth="1"/>
    <col min="7" max="7" width="13.875" style="74" customWidth="1"/>
    <col min="8" max="125" width="9.125" style="74"/>
    <col min="126" max="126" width="4.375" style="74" customWidth="1"/>
    <col min="127" max="127" width="11.625" style="74" customWidth="1"/>
    <col min="128" max="128" width="40.375" style="74" customWidth="1"/>
    <col min="129" max="129" width="5.625" style="74" customWidth="1"/>
    <col min="130" max="130" width="8.625" style="74" customWidth="1"/>
    <col min="131" max="131" width="9.875" style="74" customWidth="1"/>
    <col min="132" max="132" width="13.875" style="74" customWidth="1"/>
    <col min="133" max="136" width="9.125" style="74"/>
    <col min="137" max="137" width="75.375" style="74" customWidth="1"/>
    <col min="138" max="138" width="45.25" style="74" customWidth="1"/>
    <col min="139" max="381" width="9.125" style="74"/>
    <col min="382" max="382" width="4.375" style="74" customWidth="1"/>
    <col min="383" max="383" width="11.625" style="74" customWidth="1"/>
    <col min="384" max="384" width="40.375" style="74" customWidth="1"/>
    <col min="385" max="385" width="5.625" style="74" customWidth="1"/>
    <col min="386" max="386" width="8.625" style="74" customWidth="1"/>
    <col min="387" max="387" width="9.875" style="74" customWidth="1"/>
    <col min="388" max="388" width="13.875" style="74" customWidth="1"/>
    <col min="389" max="392" width="9.125" style="74"/>
    <col min="393" max="393" width="75.375" style="74" customWidth="1"/>
    <col min="394" max="394" width="45.25" style="74" customWidth="1"/>
    <col min="395" max="637" width="9.125" style="74"/>
    <col min="638" max="638" width="4.375" style="74" customWidth="1"/>
    <col min="639" max="639" width="11.625" style="74" customWidth="1"/>
    <col min="640" max="640" width="40.375" style="74" customWidth="1"/>
    <col min="641" max="641" width="5.625" style="74" customWidth="1"/>
    <col min="642" max="642" width="8.625" style="74" customWidth="1"/>
    <col min="643" max="643" width="9.875" style="74" customWidth="1"/>
    <col min="644" max="644" width="13.875" style="74" customWidth="1"/>
    <col min="645" max="648" width="9.125" style="74"/>
    <col min="649" max="649" width="75.375" style="74" customWidth="1"/>
    <col min="650" max="650" width="45.25" style="74" customWidth="1"/>
    <col min="651" max="893" width="9.125" style="74"/>
    <col min="894" max="894" width="4.375" style="74" customWidth="1"/>
    <col min="895" max="895" width="11.625" style="74" customWidth="1"/>
    <col min="896" max="896" width="40.375" style="74" customWidth="1"/>
    <col min="897" max="897" width="5.625" style="74" customWidth="1"/>
    <col min="898" max="898" width="8.625" style="74" customWidth="1"/>
    <col min="899" max="899" width="9.875" style="74" customWidth="1"/>
    <col min="900" max="900" width="13.875" style="74" customWidth="1"/>
    <col min="901" max="904" width="9.125" style="74"/>
    <col min="905" max="905" width="75.375" style="74" customWidth="1"/>
    <col min="906" max="906" width="45.25" style="74" customWidth="1"/>
    <col min="907" max="1149" width="9.125" style="74"/>
    <col min="1150" max="1150" width="4.375" style="74" customWidth="1"/>
    <col min="1151" max="1151" width="11.625" style="74" customWidth="1"/>
    <col min="1152" max="1152" width="40.375" style="74" customWidth="1"/>
    <col min="1153" max="1153" width="5.625" style="74" customWidth="1"/>
    <col min="1154" max="1154" width="8.625" style="74" customWidth="1"/>
    <col min="1155" max="1155" width="9.875" style="74" customWidth="1"/>
    <col min="1156" max="1156" width="13.875" style="74" customWidth="1"/>
    <col min="1157" max="1160" width="9.125" style="74"/>
    <col min="1161" max="1161" width="75.375" style="74" customWidth="1"/>
    <col min="1162" max="1162" width="45.25" style="74" customWidth="1"/>
    <col min="1163" max="1405" width="9.125" style="74"/>
    <col min="1406" max="1406" width="4.375" style="74" customWidth="1"/>
    <col min="1407" max="1407" width="11.625" style="74" customWidth="1"/>
    <col min="1408" max="1408" width="40.375" style="74" customWidth="1"/>
    <col min="1409" max="1409" width="5.625" style="74" customWidth="1"/>
    <col min="1410" max="1410" width="8.625" style="74" customWidth="1"/>
    <col min="1411" max="1411" width="9.875" style="74" customWidth="1"/>
    <col min="1412" max="1412" width="13.875" style="74" customWidth="1"/>
    <col min="1413" max="1416" width="9.125" style="74"/>
    <col min="1417" max="1417" width="75.375" style="74" customWidth="1"/>
    <col min="1418" max="1418" width="45.25" style="74" customWidth="1"/>
    <col min="1419" max="1661" width="9.125" style="74"/>
    <col min="1662" max="1662" width="4.375" style="74" customWidth="1"/>
    <col min="1663" max="1663" width="11.625" style="74" customWidth="1"/>
    <col min="1664" max="1664" width="40.375" style="74" customWidth="1"/>
    <col min="1665" max="1665" width="5.625" style="74" customWidth="1"/>
    <col min="1666" max="1666" width="8.625" style="74" customWidth="1"/>
    <col min="1667" max="1667" width="9.875" style="74" customWidth="1"/>
    <col min="1668" max="1668" width="13.875" style="74" customWidth="1"/>
    <col min="1669" max="1672" width="9.125" style="74"/>
    <col min="1673" max="1673" width="75.375" style="74" customWidth="1"/>
    <col min="1674" max="1674" width="45.25" style="74" customWidth="1"/>
    <col min="1675" max="1917" width="9.125" style="74"/>
    <col min="1918" max="1918" width="4.375" style="74" customWidth="1"/>
    <col min="1919" max="1919" width="11.625" style="74" customWidth="1"/>
    <col min="1920" max="1920" width="40.375" style="74" customWidth="1"/>
    <col min="1921" max="1921" width="5.625" style="74" customWidth="1"/>
    <col min="1922" max="1922" width="8.625" style="74" customWidth="1"/>
    <col min="1923" max="1923" width="9.875" style="74" customWidth="1"/>
    <col min="1924" max="1924" width="13.875" style="74" customWidth="1"/>
    <col min="1925" max="1928" width="9.125" style="74"/>
    <col min="1929" max="1929" width="75.375" style="74" customWidth="1"/>
    <col min="1930" max="1930" width="45.25" style="74" customWidth="1"/>
    <col min="1931" max="2173" width="9.125" style="74"/>
    <col min="2174" max="2174" width="4.375" style="74" customWidth="1"/>
    <col min="2175" max="2175" width="11.625" style="74" customWidth="1"/>
    <col min="2176" max="2176" width="40.375" style="74" customWidth="1"/>
    <col min="2177" max="2177" width="5.625" style="74" customWidth="1"/>
    <col min="2178" max="2178" width="8.625" style="74" customWidth="1"/>
    <col min="2179" max="2179" width="9.875" style="74" customWidth="1"/>
    <col min="2180" max="2180" width="13.875" style="74" customWidth="1"/>
    <col min="2181" max="2184" width="9.125" style="74"/>
    <col min="2185" max="2185" width="75.375" style="74" customWidth="1"/>
    <col min="2186" max="2186" width="45.25" style="74" customWidth="1"/>
    <col min="2187" max="2429" width="9.125" style="74"/>
    <col min="2430" max="2430" width="4.375" style="74" customWidth="1"/>
    <col min="2431" max="2431" width="11.625" style="74" customWidth="1"/>
    <col min="2432" max="2432" width="40.375" style="74" customWidth="1"/>
    <col min="2433" max="2433" width="5.625" style="74" customWidth="1"/>
    <col min="2434" max="2434" width="8.625" style="74" customWidth="1"/>
    <col min="2435" max="2435" width="9.875" style="74" customWidth="1"/>
    <col min="2436" max="2436" width="13.875" style="74" customWidth="1"/>
    <col min="2437" max="2440" width="9.125" style="74"/>
    <col min="2441" max="2441" width="75.375" style="74" customWidth="1"/>
    <col min="2442" max="2442" width="45.25" style="74" customWidth="1"/>
    <col min="2443" max="2685" width="9.125" style="74"/>
    <col min="2686" max="2686" width="4.375" style="74" customWidth="1"/>
    <col min="2687" max="2687" width="11.625" style="74" customWidth="1"/>
    <col min="2688" max="2688" width="40.375" style="74" customWidth="1"/>
    <col min="2689" max="2689" width="5.625" style="74" customWidth="1"/>
    <col min="2690" max="2690" width="8.625" style="74" customWidth="1"/>
    <col min="2691" max="2691" width="9.875" style="74" customWidth="1"/>
    <col min="2692" max="2692" width="13.875" style="74" customWidth="1"/>
    <col min="2693" max="2696" width="9.125" style="74"/>
    <col min="2697" max="2697" width="75.375" style="74" customWidth="1"/>
    <col min="2698" max="2698" width="45.25" style="74" customWidth="1"/>
    <col min="2699" max="2941" width="9.125" style="74"/>
    <col min="2942" max="2942" width="4.375" style="74" customWidth="1"/>
    <col min="2943" max="2943" width="11.625" style="74" customWidth="1"/>
    <col min="2944" max="2944" width="40.375" style="74" customWidth="1"/>
    <col min="2945" max="2945" width="5.625" style="74" customWidth="1"/>
    <col min="2946" max="2946" width="8.625" style="74" customWidth="1"/>
    <col min="2947" max="2947" width="9.875" style="74" customWidth="1"/>
    <col min="2948" max="2948" width="13.875" style="74" customWidth="1"/>
    <col min="2949" max="2952" width="9.125" style="74"/>
    <col min="2953" max="2953" width="75.375" style="74" customWidth="1"/>
    <col min="2954" max="2954" width="45.25" style="74" customWidth="1"/>
    <col min="2955" max="3197" width="9.125" style="74"/>
    <col min="3198" max="3198" width="4.375" style="74" customWidth="1"/>
    <col min="3199" max="3199" width="11.625" style="74" customWidth="1"/>
    <col min="3200" max="3200" width="40.375" style="74" customWidth="1"/>
    <col min="3201" max="3201" width="5.625" style="74" customWidth="1"/>
    <col min="3202" max="3202" width="8.625" style="74" customWidth="1"/>
    <col min="3203" max="3203" width="9.875" style="74" customWidth="1"/>
    <col min="3204" max="3204" width="13.875" style="74" customWidth="1"/>
    <col min="3205" max="3208" width="9.125" style="74"/>
    <col min="3209" max="3209" width="75.375" style="74" customWidth="1"/>
    <col min="3210" max="3210" width="45.25" style="74" customWidth="1"/>
    <col min="3211" max="3453" width="9.125" style="74"/>
    <col min="3454" max="3454" width="4.375" style="74" customWidth="1"/>
    <col min="3455" max="3455" width="11.625" style="74" customWidth="1"/>
    <col min="3456" max="3456" width="40.375" style="74" customWidth="1"/>
    <col min="3457" max="3457" width="5.625" style="74" customWidth="1"/>
    <col min="3458" max="3458" width="8.625" style="74" customWidth="1"/>
    <col min="3459" max="3459" width="9.875" style="74" customWidth="1"/>
    <col min="3460" max="3460" width="13.875" style="74" customWidth="1"/>
    <col min="3461" max="3464" width="9.125" style="74"/>
    <col min="3465" max="3465" width="75.375" style="74" customWidth="1"/>
    <col min="3466" max="3466" width="45.25" style="74" customWidth="1"/>
    <col min="3467" max="3709" width="9.125" style="74"/>
    <col min="3710" max="3710" width="4.375" style="74" customWidth="1"/>
    <col min="3711" max="3711" width="11.625" style="74" customWidth="1"/>
    <col min="3712" max="3712" width="40.375" style="74" customWidth="1"/>
    <col min="3713" max="3713" width="5.625" style="74" customWidth="1"/>
    <col min="3714" max="3714" width="8.625" style="74" customWidth="1"/>
    <col min="3715" max="3715" width="9.875" style="74" customWidth="1"/>
    <col min="3716" max="3716" width="13.875" style="74" customWidth="1"/>
    <col min="3717" max="3720" width="9.125" style="74"/>
    <col min="3721" max="3721" width="75.375" style="74" customWidth="1"/>
    <col min="3722" max="3722" width="45.25" style="74" customWidth="1"/>
    <col min="3723" max="3965" width="9.125" style="74"/>
    <col min="3966" max="3966" width="4.375" style="74" customWidth="1"/>
    <col min="3967" max="3967" width="11.625" style="74" customWidth="1"/>
    <col min="3968" max="3968" width="40.375" style="74" customWidth="1"/>
    <col min="3969" max="3969" width="5.625" style="74" customWidth="1"/>
    <col min="3970" max="3970" width="8.625" style="74" customWidth="1"/>
    <col min="3971" max="3971" width="9.875" style="74" customWidth="1"/>
    <col min="3972" max="3972" width="13.875" style="74" customWidth="1"/>
    <col min="3973" max="3976" width="9.125" style="74"/>
    <col min="3977" max="3977" width="75.375" style="74" customWidth="1"/>
    <col min="3978" max="3978" width="45.25" style="74" customWidth="1"/>
    <col min="3979" max="4221" width="9.125" style="74"/>
    <col min="4222" max="4222" width="4.375" style="74" customWidth="1"/>
    <col min="4223" max="4223" width="11.625" style="74" customWidth="1"/>
    <col min="4224" max="4224" width="40.375" style="74" customWidth="1"/>
    <col min="4225" max="4225" width="5.625" style="74" customWidth="1"/>
    <col min="4226" max="4226" width="8.625" style="74" customWidth="1"/>
    <col min="4227" max="4227" width="9.875" style="74" customWidth="1"/>
    <col min="4228" max="4228" width="13.875" style="74" customWidth="1"/>
    <col min="4229" max="4232" width="9.125" style="74"/>
    <col min="4233" max="4233" width="75.375" style="74" customWidth="1"/>
    <col min="4234" max="4234" width="45.25" style="74" customWidth="1"/>
    <col min="4235" max="4477" width="9.125" style="74"/>
    <col min="4478" max="4478" width="4.375" style="74" customWidth="1"/>
    <col min="4479" max="4479" width="11.625" style="74" customWidth="1"/>
    <col min="4480" max="4480" width="40.375" style="74" customWidth="1"/>
    <col min="4481" max="4481" width="5.625" style="74" customWidth="1"/>
    <col min="4482" max="4482" width="8.625" style="74" customWidth="1"/>
    <col min="4483" max="4483" width="9.875" style="74" customWidth="1"/>
    <col min="4484" max="4484" width="13.875" style="74" customWidth="1"/>
    <col min="4485" max="4488" width="9.125" style="74"/>
    <col min="4489" max="4489" width="75.375" style="74" customWidth="1"/>
    <col min="4490" max="4490" width="45.25" style="74" customWidth="1"/>
    <col min="4491" max="4733" width="9.125" style="74"/>
    <col min="4734" max="4734" width="4.375" style="74" customWidth="1"/>
    <col min="4735" max="4735" width="11.625" style="74" customWidth="1"/>
    <col min="4736" max="4736" width="40.375" style="74" customWidth="1"/>
    <col min="4737" max="4737" width="5.625" style="74" customWidth="1"/>
    <col min="4738" max="4738" width="8.625" style="74" customWidth="1"/>
    <col min="4739" max="4739" width="9.875" style="74" customWidth="1"/>
    <col min="4740" max="4740" width="13.875" style="74" customWidth="1"/>
    <col min="4741" max="4744" width="9.125" style="74"/>
    <col min="4745" max="4745" width="75.375" style="74" customWidth="1"/>
    <col min="4746" max="4746" width="45.25" style="74" customWidth="1"/>
    <col min="4747" max="4989" width="9.125" style="74"/>
    <col min="4990" max="4990" width="4.375" style="74" customWidth="1"/>
    <col min="4991" max="4991" width="11.625" style="74" customWidth="1"/>
    <col min="4992" max="4992" width="40.375" style="74" customWidth="1"/>
    <col min="4993" max="4993" width="5.625" style="74" customWidth="1"/>
    <col min="4994" max="4994" width="8.625" style="74" customWidth="1"/>
    <col min="4995" max="4995" width="9.875" style="74" customWidth="1"/>
    <col min="4996" max="4996" width="13.875" style="74" customWidth="1"/>
    <col min="4997" max="5000" width="9.125" style="74"/>
    <col min="5001" max="5001" width="75.375" style="74" customWidth="1"/>
    <col min="5002" max="5002" width="45.25" style="74" customWidth="1"/>
    <col min="5003" max="5245" width="9.125" style="74"/>
    <col min="5246" max="5246" width="4.375" style="74" customWidth="1"/>
    <col min="5247" max="5247" width="11.625" style="74" customWidth="1"/>
    <col min="5248" max="5248" width="40.375" style="74" customWidth="1"/>
    <col min="5249" max="5249" width="5.625" style="74" customWidth="1"/>
    <col min="5250" max="5250" width="8.625" style="74" customWidth="1"/>
    <col min="5251" max="5251" width="9.875" style="74" customWidth="1"/>
    <col min="5252" max="5252" width="13.875" style="74" customWidth="1"/>
    <col min="5253" max="5256" width="9.125" style="74"/>
    <col min="5257" max="5257" width="75.375" style="74" customWidth="1"/>
    <col min="5258" max="5258" width="45.25" style="74" customWidth="1"/>
    <col min="5259" max="5501" width="9.125" style="74"/>
    <col min="5502" max="5502" width="4.375" style="74" customWidth="1"/>
    <col min="5503" max="5503" width="11.625" style="74" customWidth="1"/>
    <col min="5504" max="5504" width="40.375" style="74" customWidth="1"/>
    <col min="5505" max="5505" width="5.625" style="74" customWidth="1"/>
    <col min="5506" max="5506" width="8.625" style="74" customWidth="1"/>
    <col min="5507" max="5507" width="9.875" style="74" customWidth="1"/>
    <col min="5508" max="5508" width="13.875" style="74" customWidth="1"/>
    <col min="5509" max="5512" width="9.125" style="74"/>
    <col min="5513" max="5513" width="75.375" style="74" customWidth="1"/>
    <col min="5514" max="5514" width="45.25" style="74" customWidth="1"/>
    <col min="5515" max="5757" width="9.125" style="74"/>
    <col min="5758" max="5758" width="4.375" style="74" customWidth="1"/>
    <col min="5759" max="5759" width="11.625" style="74" customWidth="1"/>
    <col min="5760" max="5760" width="40.375" style="74" customWidth="1"/>
    <col min="5761" max="5761" width="5.625" style="74" customWidth="1"/>
    <col min="5762" max="5762" width="8.625" style="74" customWidth="1"/>
    <col min="5763" max="5763" width="9.875" style="74" customWidth="1"/>
    <col min="5764" max="5764" width="13.875" style="74" customWidth="1"/>
    <col min="5765" max="5768" width="9.125" style="74"/>
    <col min="5769" max="5769" width="75.375" style="74" customWidth="1"/>
    <col min="5770" max="5770" width="45.25" style="74" customWidth="1"/>
    <col min="5771" max="6013" width="9.125" style="74"/>
    <col min="6014" max="6014" width="4.375" style="74" customWidth="1"/>
    <col min="6015" max="6015" width="11.625" style="74" customWidth="1"/>
    <col min="6016" max="6016" width="40.375" style="74" customWidth="1"/>
    <col min="6017" max="6017" width="5.625" style="74" customWidth="1"/>
    <col min="6018" max="6018" width="8.625" style="74" customWidth="1"/>
    <col min="6019" max="6019" width="9.875" style="74" customWidth="1"/>
    <col min="6020" max="6020" width="13.875" style="74" customWidth="1"/>
    <col min="6021" max="6024" width="9.125" style="74"/>
    <col min="6025" max="6025" width="75.375" style="74" customWidth="1"/>
    <col min="6026" max="6026" width="45.25" style="74" customWidth="1"/>
    <col min="6027" max="6269" width="9.125" style="74"/>
    <col min="6270" max="6270" width="4.375" style="74" customWidth="1"/>
    <col min="6271" max="6271" width="11.625" style="74" customWidth="1"/>
    <col min="6272" max="6272" width="40.375" style="74" customWidth="1"/>
    <col min="6273" max="6273" width="5.625" style="74" customWidth="1"/>
    <col min="6274" max="6274" width="8.625" style="74" customWidth="1"/>
    <col min="6275" max="6275" width="9.875" style="74" customWidth="1"/>
    <col min="6276" max="6276" width="13.875" style="74" customWidth="1"/>
    <col min="6277" max="6280" width="9.125" style="74"/>
    <col min="6281" max="6281" width="75.375" style="74" customWidth="1"/>
    <col min="6282" max="6282" width="45.25" style="74" customWidth="1"/>
    <col min="6283" max="6525" width="9.125" style="74"/>
    <col min="6526" max="6526" width="4.375" style="74" customWidth="1"/>
    <col min="6527" max="6527" width="11.625" style="74" customWidth="1"/>
    <col min="6528" max="6528" width="40.375" style="74" customWidth="1"/>
    <col min="6529" max="6529" width="5.625" style="74" customWidth="1"/>
    <col min="6530" max="6530" width="8.625" style="74" customWidth="1"/>
    <col min="6531" max="6531" width="9.875" style="74" customWidth="1"/>
    <col min="6532" max="6532" width="13.875" style="74" customWidth="1"/>
    <col min="6533" max="6536" width="9.125" style="74"/>
    <col min="6537" max="6537" width="75.375" style="74" customWidth="1"/>
    <col min="6538" max="6538" width="45.25" style="74" customWidth="1"/>
    <col min="6539" max="6781" width="9.125" style="74"/>
    <col min="6782" max="6782" width="4.375" style="74" customWidth="1"/>
    <col min="6783" max="6783" width="11.625" style="74" customWidth="1"/>
    <col min="6784" max="6784" width="40.375" style="74" customWidth="1"/>
    <col min="6785" max="6785" width="5.625" style="74" customWidth="1"/>
    <col min="6786" max="6786" width="8.625" style="74" customWidth="1"/>
    <col min="6787" max="6787" width="9.875" style="74" customWidth="1"/>
    <col min="6788" max="6788" width="13.875" style="74" customWidth="1"/>
    <col min="6789" max="6792" width="9.125" style="74"/>
    <col min="6793" max="6793" width="75.375" style="74" customWidth="1"/>
    <col min="6794" max="6794" width="45.25" style="74" customWidth="1"/>
    <col min="6795" max="7037" width="9.125" style="74"/>
    <col min="7038" max="7038" width="4.375" style="74" customWidth="1"/>
    <col min="7039" max="7039" width="11.625" style="74" customWidth="1"/>
    <col min="7040" max="7040" width="40.375" style="74" customWidth="1"/>
    <col min="7041" max="7041" width="5.625" style="74" customWidth="1"/>
    <col min="7042" max="7042" width="8.625" style="74" customWidth="1"/>
    <col min="7043" max="7043" width="9.875" style="74" customWidth="1"/>
    <col min="7044" max="7044" width="13.875" style="74" customWidth="1"/>
    <col min="7045" max="7048" width="9.125" style="74"/>
    <col min="7049" max="7049" width="75.375" style="74" customWidth="1"/>
    <col min="7050" max="7050" width="45.25" style="74" customWidth="1"/>
    <col min="7051" max="7293" width="9.125" style="74"/>
    <col min="7294" max="7294" width="4.375" style="74" customWidth="1"/>
    <col min="7295" max="7295" width="11.625" style="74" customWidth="1"/>
    <col min="7296" max="7296" width="40.375" style="74" customWidth="1"/>
    <col min="7297" max="7297" width="5.625" style="74" customWidth="1"/>
    <col min="7298" max="7298" width="8.625" style="74" customWidth="1"/>
    <col min="7299" max="7299" width="9.875" style="74" customWidth="1"/>
    <col min="7300" max="7300" width="13.875" style="74" customWidth="1"/>
    <col min="7301" max="7304" width="9.125" style="74"/>
    <col min="7305" max="7305" width="75.375" style="74" customWidth="1"/>
    <col min="7306" max="7306" width="45.25" style="74" customWidth="1"/>
    <col min="7307" max="7549" width="9.125" style="74"/>
    <col min="7550" max="7550" width="4.375" style="74" customWidth="1"/>
    <col min="7551" max="7551" width="11.625" style="74" customWidth="1"/>
    <col min="7552" max="7552" width="40.375" style="74" customWidth="1"/>
    <col min="7553" max="7553" width="5.625" style="74" customWidth="1"/>
    <col min="7554" max="7554" width="8.625" style="74" customWidth="1"/>
    <col min="7555" max="7555" width="9.875" style="74" customWidth="1"/>
    <col min="7556" max="7556" width="13.875" style="74" customWidth="1"/>
    <col min="7557" max="7560" width="9.125" style="74"/>
    <col min="7561" max="7561" width="75.375" style="74" customWidth="1"/>
    <col min="7562" max="7562" width="45.25" style="74" customWidth="1"/>
    <col min="7563" max="7805" width="9.125" style="74"/>
    <col min="7806" max="7806" width="4.375" style="74" customWidth="1"/>
    <col min="7807" max="7807" width="11.625" style="74" customWidth="1"/>
    <col min="7808" max="7808" width="40.375" style="74" customWidth="1"/>
    <col min="7809" max="7809" width="5.625" style="74" customWidth="1"/>
    <col min="7810" max="7810" width="8.625" style="74" customWidth="1"/>
    <col min="7811" max="7811" width="9.875" style="74" customWidth="1"/>
    <col min="7812" max="7812" width="13.875" style="74" customWidth="1"/>
    <col min="7813" max="7816" width="9.125" style="74"/>
    <col min="7817" max="7817" width="75.375" style="74" customWidth="1"/>
    <col min="7818" max="7818" width="45.25" style="74" customWidth="1"/>
    <col min="7819" max="8061" width="9.125" style="74"/>
    <col min="8062" max="8062" width="4.375" style="74" customWidth="1"/>
    <col min="8063" max="8063" width="11.625" style="74" customWidth="1"/>
    <col min="8064" max="8064" width="40.375" style="74" customWidth="1"/>
    <col min="8065" max="8065" width="5.625" style="74" customWidth="1"/>
    <col min="8066" max="8066" width="8.625" style="74" customWidth="1"/>
    <col min="8067" max="8067" width="9.875" style="74" customWidth="1"/>
    <col min="8068" max="8068" width="13.875" style="74" customWidth="1"/>
    <col min="8069" max="8072" width="9.125" style="74"/>
    <col min="8073" max="8073" width="75.375" style="74" customWidth="1"/>
    <col min="8074" max="8074" width="45.25" style="74" customWidth="1"/>
    <col min="8075" max="8317" width="9.125" style="74"/>
    <col min="8318" max="8318" width="4.375" style="74" customWidth="1"/>
    <col min="8319" max="8319" width="11.625" style="74" customWidth="1"/>
    <col min="8320" max="8320" width="40.375" style="74" customWidth="1"/>
    <col min="8321" max="8321" width="5.625" style="74" customWidth="1"/>
    <col min="8322" max="8322" width="8.625" style="74" customWidth="1"/>
    <col min="8323" max="8323" width="9.875" style="74" customWidth="1"/>
    <col min="8324" max="8324" width="13.875" style="74" customWidth="1"/>
    <col min="8325" max="8328" width="9.125" style="74"/>
    <col min="8329" max="8329" width="75.375" style="74" customWidth="1"/>
    <col min="8330" max="8330" width="45.25" style="74" customWidth="1"/>
    <col min="8331" max="8573" width="9.125" style="74"/>
    <col min="8574" max="8574" width="4.375" style="74" customWidth="1"/>
    <col min="8575" max="8575" width="11.625" style="74" customWidth="1"/>
    <col min="8576" max="8576" width="40.375" style="74" customWidth="1"/>
    <col min="8577" max="8577" width="5.625" style="74" customWidth="1"/>
    <col min="8578" max="8578" width="8.625" style="74" customWidth="1"/>
    <col min="8579" max="8579" width="9.875" style="74" customWidth="1"/>
    <col min="8580" max="8580" width="13.875" style="74" customWidth="1"/>
    <col min="8581" max="8584" width="9.125" style="74"/>
    <col min="8585" max="8585" width="75.375" style="74" customWidth="1"/>
    <col min="8586" max="8586" width="45.25" style="74" customWidth="1"/>
    <col min="8587" max="8829" width="9.125" style="74"/>
    <col min="8830" max="8830" width="4.375" style="74" customWidth="1"/>
    <col min="8831" max="8831" width="11.625" style="74" customWidth="1"/>
    <col min="8832" max="8832" width="40.375" style="74" customWidth="1"/>
    <col min="8833" max="8833" width="5.625" style="74" customWidth="1"/>
    <col min="8834" max="8834" width="8.625" style="74" customWidth="1"/>
    <col min="8835" max="8835" width="9.875" style="74" customWidth="1"/>
    <col min="8836" max="8836" width="13.875" style="74" customWidth="1"/>
    <col min="8837" max="8840" width="9.125" style="74"/>
    <col min="8841" max="8841" width="75.375" style="74" customWidth="1"/>
    <col min="8842" max="8842" width="45.25" style="74" customWidth="1"/>
    <col min="8843" max="9085" width="9.125" style="74"/>
    <col min="9086" max="9086" width="4.375" style="74" customWidth="1"/>
    <col min="9087" max="9087" width="11.625" style="74" customWidth="1"/>
    <col min="9088" max="9088" width="40.375" style="74" customWidth="1"/>
    <col min="9089" max="9089" width="5.625" style="74" customWidth="1"/>
    <col min="9090" max="9090" width="8.625" style="74" customWidth="1"/>
    <col min="9091" max="9091" width="9.875" style="74" customWidth="1"/>
    <col min="9092" max="9092" width="13.875" style="74" customWidth="1"/>
    <col min="9093" max="9096" width="9.125" style="74"/>
    <col min="9097" max="9097" width="75.375" style="74" customWidth="1"/>
    <col min="9098" max="9098" width="45.25" style="74" customWidth="1"/>
    <col min="9099" max="9341" width="9.125" style="74"/>
    <col min="9342" max="9342" width="4.375" style="74" customWidth="1"/>
    <col min="9343" max="9343" width="11.625" style="74" customWidth="1"/>
    <col min="9344" max="9344" width="40.375" style="74" customWidth="1"/>
    <col min="9345" max="9345" width="5.625" style="74" customWidth="1"/>
    <col min="9346" max="9346" width="8.625" style="74" customWidth="1"/>
    <col min="9347" max="9347" width="9.875" style="74" customWidth="1"/>
    <col min="9348" max="9348" width="13.875" style="74" customWidth="1"/>
    <col min="9349" max="9352" width="9.125" style="74"/>
    <col min="9353" max="9353" width="75.375" style="74" customWidth="1"/>
    <col min="9354" max="9354" width="45.25" style="74" customWidth="1"/>
    <col min="9355" max="9597" width="9.125" style="74"/>
    <col min="9598" max="9598" width="4.375" style="74" customWidth="1"/>
    <col min="9599" max="9599" width="11.625" style="74" customWidth="1"/>
    <col min="9600" max="9600" width="40.375" style="74" customWidth="1"/>
    <col min="9601" max="9601" width="5.625" style="74" customWidth="1"/>
    <col min="9602" max="9602" width="8.625" style="74" customWidth="1"/>
    <col min="9603" max="9603" width="9.875" style="74" customWidth="1"/>
    <col min="9604" max="9604" width="13.875" style="74" customWidth="1"/>
    <col min="9605" max="9608" width="9.125" style="74"/>
    <col min="9609" max="9609" width="75.375" style="74" customWidth="1"/>
    <col min="9610" max="9610" width="45.25" style="74" customWidth="1"/>
    <col min="9611" max="9853" width="9.125" style="74"/>
    <col min="9854" max="9854" width="4.375" style="74" customWidth="1"/>
    <col min="9855" max="9855" width="11.625" style="74" customWidth="1"/>
    <col min="9856" max="9856" width="40.375" style="74" customWidth="1"/>
    <col min="9857" max="9857" width="5.625" style="74" customWidth="1"/>
    <col min="9858" max="9858" width="8.625" style="74" customWidth="1"/>
    <col min="9859" max="9859" width="9.875" style="74" customWidth="1"/>
    <col min="9860" max="9860" width="13.875" style="74" customWidth="1"/>
    <col min="9861" max="9864" width="9.125" style="74"/>
    <col min="9865" max="9865" width="75.375" style="74" customWidth="1"/>
    <col min="9866" max="9866" width="45.25" style="74" customWidth="1"/>
    <col min="9867" max="10109" width="9.125" style="74"/>
    <col min="10110" max="10110" width="4.375" style="74" customWidth="1"/>
    <col min="10111" max="10111" width="11.625" style="74" customWidth="1"/>
    <col min="10112" max="10112" width="40.375" style="74" customWidth="1"/>
    <col min="10113" max="10113" width="5.625" style="74" customWidth="1"/>
    <col min="10114" max="10114" width="8.625" style="74" customWidth="1"/>
    <col min="10115" max="10115" width="9.875" style="74" customWidth="1"/>
    <col min="10116" max="10116" width="13.875" style="74" customWidth="1"/>
    <col min="10117" max="10120" width="9.125" style="74"/>
    <col min="10121" max="10121" width="75.375" style="74" customWidth="1"/>
    <col min="10122" max="10122" width="45.25" style="74" customWidth="1"/>
    <col min="10123" max="10365" width="9.125" style="74"/>
    <col min="10366" max="10366" width="4.375" style="74" customWidth="1"/>
    <col min="10367" max="10367" width="11.625" style="74" customWidth="1"/>
    <col min="10368" max="10368" width="40.375" style="74" customWidth="1"/>
    <col min="10369" max="10369" width="5.625" style="74" customWidth="1"/>
    <col min="10370" max="10370" width="8.625" style="74" customWidth="1"/>
    <col min="10371" max="10371" width="9.875" style="74" customWidth="1"/>
    <col min="10372" max="10372" width="13.875" style="74" customWidth="1"/>
    <col min="10373" max="10376" width="9.125" style="74"/>
    <col min="10377" max="10377" width="75.375" style="74" customWidth="1"/>
    <col min="10378" max="10378" width="45.25" style="74" customWidth="1"/>
    <col min="10379" max="10621" width="9.125" style="74"/>
    <col min="10622" max="10622" width="4.375" style="74" customWidth="1"/>
    <col min="10623" max="10623" width="11.625" style="74" customWidth="1"/>
    <col min="10624" max="10624" width="40.375" style="74" customWidth="1"/>
    <col min="10625" max="10625" width="5.625" style="74" customWidth="1"/>
    <col min="10626" max="10626" width="8.625" style="74" customWidth="1"/>
    <col min="10627" max="10627" width="9.875" style="74" customWidth="1"/>
    <col min="10628" max="10628" width="13.875" style="74" customWidth="1"/>
    <col min="10629" max="10632" width="9.125" style="74"/>
    <col min="10633" max="10633" width="75.375" style="74" customWidth="1"/>
    <col min="10634" max="10634" width="45.25" style="74" customWidth="1"/>
    <col min="10635" max="10877" width="9.125" style="74"/>
    <col min="10878" max="10878" width="4.375" style="74" customWidth="1"/>
    <col min="10879" max="10879" width="11.625" style="74" customWidth="1"/>
    <col min="10880" max="10880" width="40.375" style="74" customWidth="1"/>
    <col min="10881" max="10881" width="5.625" style="74" customWidth="1"/>
    <col min="10882" max="10882" width="8.625" style="74" customWidth="1"/>
    <col min="10883" max="10883" width="9.875" style="74" customWidth="1"/>
    <col min="10884" max="10884" width="13.875" style="74" customWidth="1"/>
    <col min="10885" max="10888" width="9.125" style="74"/>
    <col min="10889" max="10889" width="75.375" style="74" customWidth="1"/>
    <col min="10890" max="10890" width="45.25" style="74" customWidth="1"/>
    <col min="10891" max="11133" width="9.125" style="74"/>
    <col min="11134" max="11134" width="4.375" style="74" customWidth="1"/>
    <col min="11135" max="11135" width="11.625" style="74" customWidth="1"/>
    <col min="11136" max="11136" width="40.375" style="74" customWidth="1"/>
    <col min="11137" max="11137" width="5.625" style="74" customWidth="1"/>
    <col min="11138" max="11138" width="8.625" style="74" customWidth="1"/>
    <col min="11139" max="11139" width="9.875" style="74" customWidth="1"/>
    <col min="11140" max="11140" width="13.875" style="74" customWidth="1"/>
    <col min="11141" max="11144" width="9.125" style="74"/>
    <col min="11145" max="11145" width="75.375" style="74" customWidth="1"/>
    <col min="11146" max="11146" width="45.25" style="74" customWidth="1"/>
    <col min="11147" max="11389" width="9.125" style="74"/>
    <col min="11390" max="11390" width="4.375" style="74" customWidth="1"/>
    <col min="11391" max="11391" width="11.625" style="74" customWidth="1"/>
    <col min="11392" max="11392" width="40.375" style="74" customWidth="1"/>
    <col min="11393" max="11393" width="5.625" style="74" customWidth="1"/>
    <col min="11394" max="11394" width="8.625" style="74" customWidth="1"/>
    <col min="11395" max="11395" width="9.875" style="74" customWidth="1"/>
    <col min="11396" max="11396" width="13.875" style="74" customWidth="1"/>
    <col min="11397" max="11400" width="9.125" style="74"/>
    <col min="11401" max="11401" width="75.375" style="74" customWidth="1"/>
    <col min="11402" max="11402" width="45.25" style="74" customWidth="1"/>
    <col min="11403" max="11645" width="9.125" style="74"/>
    <col min="11646" max="11646" width="4.375" style="74" customWidth="1"/>
    <col min="11647" max="11647" width="11.625" style="74" customWidth="1"/>
    <col min="11648" max="11648" width="40.375" style="74" customWidth="1"/>
    <col min="11649" max="11649" width="5.625" style="74" customWidth="1"/>
    <col min="11650" max="11650" width="8.625" style="74" customWidth="1"/>
    <col min="11651" max="11651" width="9.875" style="74" customWidth="1"/>
    <col min="11652" max="11652" width="13.875" style="74" customWidth="1"/>
    <col min="11653" max="11656" width="9.125" style="74"/>
    <col min="11657" max="11657" width="75.375" style="74" customWidth="1"/>
    <col min="11658" max="11658" width="45.25" style="74" customWidth="1"/>
    <col min="11659" max="11901" width="9.125" style="74"/>
    <col min="11902" max="11902" width="4.375" style="74" customWidth="1"/>
    <col min="11903" max="11903" width="11.625" style="74" customWidth="1"/>
    <col min="11904" max="11904" width="40.375" style="74" customWidth="1"/>
    <col min="11905" max="11905" width="5.625" style="74" customWidth="1"/>
    <col min="11906" max="11906" width="8.625" style="74" customWidth="1"/>
    <col min="11907" max="11907" width="9.875" style="74" customWidth="1"/>
    <col min="11908" max="11908" width="13.875" style="74" customWidth="1"/>
    <col min="11909" max="11912" width="9.125" style="74"/>
    <col min="11913" max="11913" width="75.375" style="74" customWidth="1"/>
    <col min="11914" max="11914" width="45.25" style="74" customWidth="1"/>
    <col min="11915" max="12157" width="9.125" style="74"/>
    <col min="12158" max="12158" width="4.375" style="74" customWidth="1"/>
    <col min="12159" max="12159" width="11.625" style="74" customWidth="1"/>
    <col min="12160" max="12160" width="40.375" style="74" customWidth="1"/>
    <col min="12161" max="12161" width="5.625" style="74" customWidth="1"/>
    <col min="12162" max="12162" width="8.625" style="74" customWidth="1"/>
    <col min="12163" max="12163" width="9.875" style="74" customWidth="1"/>
    <col min="12164" max="12164" width="13.875" style="74" customWidth="1"/>
    <col min="12165" max="12168" width="9.125" style="74"/>
    <col min="12169" max="12169" width="75.375" style="74" customWidth="1"/>
    <col min="12170" max="12170" width="45.25" style="74" customWidth="1"/>
    <col min="12171" max="12413" width="9.125" style="74"/>
    <col min="12414" max="12414" width="4.375" style="74" customWidth="1"/>
    <col min="12415" max="12415" width="11.625" style="74" customWidth="1"/>
    <col min="12416" max="12416" width="40.375" style="74" customWidth="1"/>
    <col min="12417" max="12417" width="5.625" style="74" customWidth="1"/>
    <col min="12418" max="12418" width="8.625" style="74" customWidth="1"/>
    <col min="12419" max="12419" width="9.875" style="74" customWidth="1"/>
    <col min="12420" max="12420" width="13.875" style="74" customWidth="1"/>
    <col min="12421" max="12424" width="9.125" style="74"/>
    <col min="12425" max="12425" width="75.375" style="74" customWidth="1"/>
    <col min="12426" max="12426" width="45.25" style="74" customWidth="1"/>
    <col min="12427" max="12669" width="9.125" style="74"/>
    <col min="12670" max="12670" width="4.375" style="74" customWidth="1"/>
    <col min="12671" max="12671" width="11.625" style="74" customWidth="1"/>
    <col min="12672" max="12672" width="40.375" style="74" customWidth="1"/>
    <col min="12673" max="12673" width="5.625" style="74" customWidth="1"/>
    <col min="12674" max="12674" width="8.625" style="74" customWidth="1"/>
    <col min="12675" max="12675" width="9.875" style="74" customWidth="1"/>
    <col min="12676" max="12676" width="13.875" style="74" customWidth="1"/>
    <col min="12677" max="12680" width="9.125" style="74"/>
    <col min="12681" max="12681" width="75.375" style="74" customWidth="1"/>
    <col min="12682" max="12682" width="45.25" style="74" customWidth="1"/>
    <col min="12683" max="12925" width="9.125" style="74"/>
    <col min="12926" max="12926" width="4.375" style="74" customWidth="1"/>
    <col min="12927" max="12927" width="11.625" style="74" customWidth="1"/>
    <col min="12928" max="12928" width="40.375" style="74" customWidth="1"/>
    <col min="12929" max="12929" width="5.625" style="74" customWidth="1"/>
    <col min="12930" max="12930" width="8.625" style="74" customWidth="1"/>
    <col min="12931" max="12931" width="9.875" style="74" customWidth="1"/>
    <col min="12932" max="12932" width="13.875" style="74" customWidth="1"/>
    <col min="12933" max="12936" width="9.125" style="74"/>
    <col min="12937" max="12937" width="75.375" style="74" customWidth="1"/>
    <col min="12938" max="12938" width="45.25" style="74" customWidth="1"/>
    <col min="12939" max="13181" width="9.125" style="74"/>
    <col min="13182" max="13182" width="4.375" style="74" customWidth="1"/>
    <col min="13183" max="13183" width="11.625" style="74" customWidth="1"/>
    <col min="13184" max="13184" width="40.375" style="74" customWidth="1"/>
    <col min="13185" max="13185" width="5.625" style="74" customWidth="1"/>
    <col min="13186" max="13186" width="8.625" style="74" customWidth="1"/>
    <col min="13187" max="13187" width="9.875" style="74" customWidth="1"/>
    <col min="13188" max="13188" width="13.875" style="74" customWidth="1"/>
    <col min="13189" max="13192" width="9.125" style="74"/>
    <col min="13193" max="13193" width="75.375" style="74" customWidth="1"/>
    <col min="13194" max="13194" width="45.25" style="74" customWidth="1"/>
    <col min="13195" max="13437" width="9.125" style="74"/>
    <col min="13438" max="13438" width="4.375" style="74" customWidth="1"/>
    <col min="13439" max="13439" width="11.625" style="74" customWidth="1"/>
    <col min="13440" max="13440" width="40.375" style="74" customWidth="1"/>
    <col min="13441" max="13441" width="5.625" style="74" customWidth="1"/>
    <col min="13442" max="13442" width="8.625" style="74" customWidth="1"/>
    <col min="13443" max="13443" width="9.875" style="74" customWidth="1"/>
    <col min="13444" max="13444" width="13.875" style="74" customWidth="1"/>
    <col min="13445" max="13448" width="9.125" style="74"/>
    <col min="13449" max="13449" width="75.375" style="74" customWidth="1"/>
    <col min="13450" max="13450" width="45.25" style="74" customWidth="1"/>
    <col min="13451" max="13693" width="9.125" style="74"/>
    <col min="13694" max="13694" width="4.375" style="74" customWidth="1"/>
    <col min="13695" max="13695" width="11.625" style="74" customWidth="1"/>
    <col min="13696" max="13696" width="40.375" style="74" customWidth="1"/>
    <col min="13697" max="13697" width="5.625" style="74" customWidth="1"/>
    <col min="13698" max="13698" width="8.625" style="74" customWidth="1"/>
    <col min="13699" max="13699" width="9.875" style="74" customWidth="1"/>
    <col min="13700" max="13700" width="13.875" style="74" customWidth="1"/>
    <col min="13701" max="13704" width="9.125" style="74"/>
    <col min="13705" max="13705" width="75.375" style="74" customWidth="1"/>
    <col min="13706" max="13706" width="45.25" style="74" customWidth="1"/>
    <col min="13707" max="13949" width="9.125" style="74"/>
    <col min="13950" max="13950" width="4.375" style="74" customWidth="1"/>
    <col min="13951" max="13951" width="11.625" style="74" customWidth="1"/>
    <col min="13952" max="13952" width="40.375" style="74" customWidth="1"/>
    <col min="13953" max="13953" width="5.625" style="74" customWidth="1"/>
    <col min="13954" max="13954" width="8.625" style="74" customWidth="1"/>
    <col min="13955" max="13955" width="9.875" style="74" customWidth="1"/>
    <col min="13956" max="13956" width="13.875" style="74" customWidth="1"/>
    <col min="13957" max="13960" width="9.125" style="74"/>
    <col min="13961" max="13961" width="75.375" style="74" customWidth="1"/>
    <col min="13962" max="13962" width="45.25" style="74" customWidth="1"/>
    <col min="13963" max="14205" width="9.125" style="74"/>
    <col min="14206" max="14206" width="4.375" style="74" customWidth="1"/>
    <col min="14207" max="14207" width="11.625" style="74" customWidth="1"/>
    <col min="14208" max="14208" width="40.375" style="74" customWidth="1"/>
    <col min="14209" max="14209" width="5.625" style="74" customWidth="1"/>
    <col min="14210" max="14210" width="8.625" style="74" customWidth="1"/>
    <col min="14211" max="14211" width="9.875" style="74" customWidth="1"/>
    <col min="14212" max="14212" width="13.875" style="74" customWidth="1"/>
    <col min="14213" max="14216" width="9.125" style="74"/>
    <col min="14217" max="14217" width="75.375" style="74" customWidth="1"/>
    <col min="14218" max="14218" width="45.25" style="74" customWidth="1"/>
    <col min="14219" max="14461" width="9.125" style="74"/>
    <col min="14462" max="14462" width="4.375" style="74" customWidth="1"/>
    <col min="14463" max="14463" width="11.625" style="74" customWidth="1"/>
    <col min="14464" max="14464" width="40.375" style="74" customWidth="1"/>
    <col min="14465" max="14465" width="5.625" style="74" customWidth="1"/>
    <col min="14466" max="14466" width="8.625" style="74" customWidth="1"/>
    <col min="14467" max="14467" width="9.875" style="74" customWidth="1"/>
    <col min="14468" max="14468" width="13.875" style="74" customWidth="1"/>
    <col min="14469" max="14472" width="9.125" style="74"/>
    <col min="14473" max="14473" width="75.375" style="74" customWidth="1"/>
    <col min="14474" max="14474" width="45.25" style="74" customWidth="1"/>
    <col min="14475" max="14717" width="9.125" style="74"/>
    <col min="14718" max="14718" width="4.375" style="74" customWidth="1"/>
    <col min="14719" max="14719" width="11.625" style="74" customWidth="1"/>
    <col min="14720" max="14720" width="40.375" style="74" customWidth="1"/>
    <col min="14721" max="14721" width="5.625" style="74" customWidth="1"/>
    <col min="14722" max="14722" width="8.625" style="74" customWidth="1"/>
    <col min="14723" max="14723" width="9.875" style="74" customWidth="1"/>
    <col min="14724" max="14724" width="13.875" style="74" customWidth="1"/>
    <col min="14725" max="14728" width="9.125" style="74"/>
    <col min="14729" max="14729" width="75.375" style="74" customWidth="1"/>
    <col min="14730" max="14730" width="45.25" style="74" customWidth="1"/>
    <col min="14731" max="14973" width="9.125" style="74"/>
    <col min="14974" max="14974" width="4.375" style="74" customWidth="1"/>
    <col min="14975" max="14975" width="11.625" style="74" customWidth="1"/>
    <col min="14976" max="14976" width="40.375" style="74" customWidth="1"/>
    <col min="14977" max="14977" width="5.625" style="74" customWidth="1"/>
    <col min="14978" max="14978" width="8.625" style="74" customWidth="1"/>
    <col min="14979" max="14979" width="9.875" style="74" customWidth="1"/>
    <col min="14980" max="14980" width="13.875" style="74" customWidth="1"/>
    <col min="14981" max="14984" width="9.125" style="74"/>
    <col min="14985" max="14985" width="75.375" style="74" customWidth="1"/>
    <col min="14986" max="14986" width="45.25" style="74" customWidth="1"/>
    <col min="14987" max="15229" width="9.125" style="74"/>
    <col min="15230" max="15230" width="4.375" style="74" customWidth="1"/>
    <col min="15231" max="15231" width="11.625" style="74" customWidth="1"/>
    <col min="15232" max="15232" width="40.375" style="74" customWidth="1"/>
    <col min="15233" max="15233" width="5.625" style="74" customWidth="1"/>
    <col min="15234" max="15234" width="8.625" style="74" customWidth="1"/>
    <col min="15235" max="15235" width="9.875" style="74" customWidth="1"/>
    <col min="15236" max="15236" width="13.875" style="74" customWidth="1"/>
    <col min="15237" max="15240" width="9.125" style="74"/>
    <col min="15241" max="15241" width="75.375" style="74" customWidth="1"/>
    <col min="15242" max="15242" width="45.25" style="74" customWidth="1"/>
    <col min="15243" max="15485" width="9.125" style="74"/>
    <col min="15486" max="15486" width="4.375" style="74" customWidth="1"/>
    <col min="15487" max="15487" width="11.625" style="74" customWidth="1"/>
    <col min="15488" max="15488" width="40.375" style="74" customWidth="1"/>
    <col min="15489" max="15489" width="5.625" style="74" customWidth="1"/>
    <col min="15490" max="15490" width="8.625" style="74" customWidth="1"/>
    <col min="15491" max="15491" width="9.875" style="74" customWidth="1"/>
    <col min="15492" max="15492" width="13.875" style="74" customWidth="1"/>
    <col min="15493" max="15496" width="9.125" style="74"/>
    <col min="15497" max="15497" width="75.375" style="74" customWidth="1"/>
    <col min="15498" max="15498" width="45.25" style="74" customWidth="1"/>
    <col min="15499" max="15741" width="9.125" style="74"/>
    <col min="15742" max="15742" width="4.375" style="74" customWidth="1"/>
    <col min="15743" max="15743" width="11.625" style="74" customWidth="1"/>
    <col min="15744" max="15744" width="40.375" style="74" customWidth="1"/>
    <col min="15745" max="15745" width="5.625" style="74" customWidth="1"/>
    <col min="15746" max="15746" width="8.625" style="74" customWidth="1"/>
    <col min="15747" max="15747" width="9.875" style="74" customWidth="1"/>
    <col min="15748" max="15748" width="13.875" style="74" customWidth="1"/>
    <col min="15749" max="15752" width="9.125" style="74"/>
    <col min="15753" max="15753" width="75.375" style="74" customWidth="1"/>
    <col min="15754" max="15754" width="45.25" style="74" customWidth="1"/>
    <col min="15755" max="15997" width="9.125" style="74"/>
    <col min="15998" max="15998" width="4.375" style="74" customWidth="1"/>
    <col min="15999" max="15999" width="11.625" style="74" customWidth="1"/>
    <col min="16000" max="16000" width="40.375" style="74" customWidth="1"/>
    <col min="16001" max="16001" width="5.625" style="74" customWidth="1"/>
    <col min="16002" max="16002" width="8.625" style="74" customWidth="1"/>
    <col min="16003" max="16003" width="9.875" style="74" customWidth="1"/>
    <col min="16004" max="16004" width="13.875" style="74" customWidth="1"/>
    <col min="16005" max="16008" width="9.125" style="74"/>
    <col min="16009" max="16009" width="75.375" style="74" customWidth="1"/>
    <col min="16010" max="16010" width="45.25" style="74" customWidth="1"/>
    <col min="16011" max="16384" width="9.125" style="74"/>
  </cols>
  <sheetData>
    <row r="1" spans="1:7" ht="14.25" customHeight="1">
      <c r="A1" s="204" t="s">
        <v>347</v>
      </c>
      <c r="B1" s="204"/>
      <c r="C1" s="204"/>
      <c r="D1" s="204"/>
      <c r="E1" s="204"/>
      <c r="F1" s="204"/>
      <c r="G1" s="204"/>
    </row>
    <row r="2" spans="1:7" ht="13.75" thickBot="1">
      <c r="A2" s="121"/>
      <c r="B2" s="83"/>
      <c r="C2" s="84"/>
      <c r="D2" s="84"/>
      <c r="E2" s="85"/>
      <c r="F2" s="84"/>
      <c r="G2" s="84"/>
    </row>
    <row r="3" spans="1:7" ht="13.75" thickTop="1">
      <c r="A3" s="205" t="s">
        <v>174</v>
      </c>
      <c r="B3" s="206"/>
      <c r="C3" s="86" t="s">
        <v>788</v>
      </c>
      <c r="D3" s="122"/>
      <c r="E3" s="87" t="s">
        <v>348</v>
      </c>
      <c r="F3" s="123">
        <f>[6]Rekapitulace!H1</f>
        <v>1</v>
      </c>
      <c r="G3" s="124"/>
    </row>
    <row r="4" spans="1:7" ht="13.75" thickBot="1">
      <c r="A4" s="207" t="s">
        <v>175</v>
      </c>
      <c r="B4" s="208"/>
      <c r="C4" s="88" t="s">
        <v>343</v>
      </c>
      <c r="D4" s="125"/>
      <c r="E4" s="209" t="str">
        <f>[6]Rekapitulace!G2</f>
        <v>SANACE</v>
      </c>
      <c r="F4" s="210"/>
      <c r="G4" s="211"/>
    </row>
    <row r="5" spans="1:7" ht="13.1" thickTop="1">
      <c r="A5" s="89"/>
      <c r="B5" s="121"/>
      <c r="C5" s="121"/>
      <c r="D5" s="121"/>
      <c r="E5" s="126"/>
      <c r="F5" s="121"/>
      <c r="G5" s="127"/>
    </row>
    <row r="6" spans="1:7" ht="12.45">
      <c r="A6" s="90" t="s">
        <v>176</v>
      </c>
      <c r="B6" s="91" t="s">
        <v>177</v>
      </c>
      <c r="C6" s="91" t="s">
        <v>178</v>
      </c>
      <c r="D6" s="91" t="s">
        <v>4</v>
      </c>
      <c r="E6" s="92" t="s">
        <v>179</v>
      </c>
      <c r="F6" s="91" t="s">
        <v>180</v>
      </c>
      <c r="G6" s="93" t="s">
        <v>181</v>
      </c>
    </row>
    <row r="7" spans="1:7" ht="13.1">
      <c r="A7" s="94" t="s">
        <v>182</v>
      </c>
      <c r="B7" s="95" t="s">
        <v>190</v>
      </c>
      <c r="C7" s="96" t="s">
        <v>191</v>
      </c>
      <c r="D7" s="128"/>
      <c r="E7" s="129"/>
      <c r="F7" s="129"/>
      <c r="G7" s="130"/>
    </row>
    <row r="8" spans="1:7" ht="20.95">
      <c r="A8" s="97">
        <v>1</v>
      </c>
      <c r="B8" s="98" t="s">
        <v>53</v>
      </c>
      <c r="C8" s="99" t="s">
        <v>192</v>
      </c>
      <c r="D8" s="100" t="s">
        <v>142</v>
      </c>
      <c r="E8" s="101">
        <v>2.5</v>
      </c>
      <c r="F8" s="101"/>
      <c r="G8" s="102">
        <f>E8*F8</f>
        <v>0</v>
      </c>
    </row>
    <row r="9" spans="1:7" ht="13.1">
      <c r="A9" s="131"/>
      <c r="B9" s="103" t="s">
        <v>187</v>
      </c>
      <c r="C9" s="104" t="str">
        <f>CONCATENATE(B7," ",C7)</f>
        <v>011 Přípravné a přidružené práce</v>
      </c>
      <c r="D9" s="132"/>
      <c r="E9" s="133"/>
      <c r="F9" s="134"/>
      <c r="G9" s="105">
        <f>SUM(G7:G8)</f>
        <v>0</v>
      </c>
    </row>
    <row r="10" spans="1:7" ht="13.1">
      <c r="A10" s="94" t="s">
        <v>182</v>
      </c>
      <c r="B10" s="95" t="s">
        <v>43</v>
      </c>
      <c r="C10" s="96" t="s">
        <v>183</v>
      </c>
      <c r="D10" s="128"/>
      <c r="E10" s="129"/>
      <c r="F10" s="129"/>
      <c r="G10" s="130"/>
    </row>
    <row r="11" spans="1:7" ht="12.45">
      <c r="A11" s="97">
        <v>2</v>
      </c>
      <c r="B11" s="98" t="s">
        <v>641</v>
      </c>
      <c r="C11" s="99" t="s">
        <v>642</v>
      </c>
      <c r="D11" s="100" t="s">
        <v>31</v>
      </c>
      <c r="E11" s="101">
        <v>16.555</v>
      </c>
      <c r="F11" s="101"/>
      <c r="G11" s="102">
        <f>E11*F11</f>
        <v>0</v>
      </c>
    </row>
    <row r="12" spans="1:7" ht="12.45">
      <c r="A12" s="106"/>
      <c r="B12" s="107"/>
      <c r="C12" s="203" t="s">
        <v>643</v>
      </c>
      <c r="D12" s="202"/>
      <c r="E12" s="108">
        <v>16.555</v>
      </c>
      <c r="F12" s="109"/>
      <c r="G12" s="110"/>
    </row>
    <row r="13" spans="1:7" ht="12.45">
      <c r="A13" s="97">
        <v>3</v>
      </c>
      <c r="B13" s="98" t="s">
        <v>644</v>
      </c>
      <c r="C13" s="99" t="s">
        <v>645</v>
      </c>
      <c r="D13" s="100" t="s">
        <v>184</v>
      </c>
      <c r="E13" s="101">
        <v>21.551600000000001</v>
      </c>
      <c r="F13" s="101"/>
      <c r="G13" s="102">
        <f>E13*F13</f>
        <v>0</v>
      </c>
    </row>
    <row r="14" spans="1:7" ht="12.45">
      <c r="A14" s="106"/>
      <c r="B14" s="107"/>
      <c r="C14" s="203" t="s">
        <v>646</v>
      </c>
      <c r="D14" s="202"/>
      <c r="E14" s="108">
        <v>21.551600000000001</v>
      </c>
      <c r="F14" s="109"/>
      <c r="G14" s="110"/>
    </row>
    <row r="15" spans="1:7" ht="12.45">
      <c r="A15" s="97">
        <v>4</v>
      </c>
      <c r="B15" s="98" t="s">
        <v>195</v>
      </c>
      <c r="C15" s="99" t="s">
        <v>196</v>
      </c>
      <c r="D15" s="100" t="s">
        <v>184</v>
      </c>
      <c r="E15" s="101">
        <v>21.551600000000001</v>
      </c>
      <c r="F15" s="101"/>
      <c r="G15" s="102">
        <f>E15*F15</f>
        <v>0</v>
      </c>
    </row>
    <row r="16" spans="1:7" ht="12.45">
      <c r="A16" s="106"/>
      <c r="B16" s="107"/>
      <c r="C16" s="203" t="s">
        <v>646</v>
      </c>
      <c r="D16" s="202"/>
      <c r="E16" s="108">
        <v>21.551600000000001</v>
      </c>
      <c r="F16" s="109"/>
      <c r="G16" s="110"/>
    </row>
    <row r="17" spans="1:7" ht="20.95">
      <c r="A17" s="97">
        <v>5</v>
      </c>
      <c r="B17" s="98" t="s">
        <v>201</v>
      </c>
      <c r="C17" s="99" t="s">
        <v>647</v>
      </c>
      <c r="D17" s="100" t="s">
        <v>184</v>
      </c>
      <c r="E17" s="101">
        <v>21.551600000000001</v>
      </c>
      <c r="F17" s="101"/>
      <c r="G17" s="102">
        <f>E17*F17</f>
        <v>0</v>
      </c>
    </row>
    <row r="18" spans="1:7" ht="12.45">
      <c r="A18" s="106"/>
      <c r="B18" s="107"/>
      <c r="C18" s="203" t="s">
        <v>646</v>
      </c>
      <c r="D18" s="202"/>
      <c r="E18" s="108">
        <v>21.551600000000001</v>
      </c>
      <c r="F18" s="109"/>
      <c r="G18" s="110"/>
    </row>
    <row r="19" spans="1:7" ht="12.45">
      <c r="A19" s="97">
        <v>6</v>
      </c>
      <c r="B19" s="98" t="s">
        <v>203</v>
      </c>
      <c r="C19" s="99" t="s">
        <v>648</v>
      </c>
      <c r="D19" s="100" t="s">
        <v>184</v>
      </c>
      <c r="E19" s="101">
        <v>172.4128</v>
      </c>
      <c r="F19" s="101"/>
      <c r="G19" s="102">
        <f>E19*F19</f>
        <v>0</v>
      </c>
    </row>
    <row r="20" spans="1:7" ht="12.45">
      <c r="A20" s="106"/>
      <c r="B20" s="107"/>
      <c r="C20" s="203" t="s">
        <v>649</v>
      </c>
      <c r="D20" s="202"/>
      <c r="E20" s="108">
        <v>172.4128</v>
      </c>
      <c r="F20" s="109"/>
      <c r="G20" s="110"/>
    </row>
    <row r="21" spans="1:7" ht="12.45">
      <c r="A21" s="97">
        <v>7</v>
      </c>
      <c r="B21" s="98" t="s">
        <v>650</v>
      </c>
      <c r="C21" s="99" t="s">
        <v>651</v>
      </c>
      <c r="D21" s="100" t="s">
        <v>184</v>
      </c>
      <c r="E21" s="101">
        <v>21.551600000000001</v>
      </c>
      <c r="F21" s="101"/>
      <c r="G21" s="102">
        <f>E21*F21</f>
        <v>0</v>
      </c>
    </row>
    <row r="22" spans="1:7" ht="12.45">
      <c r="A22" s="106"/>
      <c r="B22" s="107"/>
      <c r="C22" s="203" t="s">
        <v>646</v>
      </c>
      <c r="D22" s="202"/>
      <c r="E22" s="108">
        <v>21.551600000000001</v>
      </c>
      <c r="F22" s="109"/>
      <c r="G22" s="110"/>
    </row>
    <row r="23" spans="1:7" ht="12.45">
      <c r="A23" s="97">
        <v>8</v>
      </c>
      <c r="B23" s="98" t="s">
        <v>291</v>
      </c>
      <c r="C23" s="99" t="s">
        <v>292</v>
      </c>
      <c r="D23" s="100" t="s">
        <v>184</v>
      </c>
      <c r="E23" s="101">
        <v>21.551600000000001</v>
      </c>
      <c r="F23" s="101"/>
      <c r="G23" s="102">
        <f>E23*F23</f>
        <v>0</v>
      </c>
    </row>
    <row r="24" spans="1:7" ht="12.45">
      <c r="A24" s="106"/>
      <c r="B24" s="107"/>
      <c r="C24" s="203" t="s">
        <v>646</v>
      </c>
      <c r="D24" s="202"/>
      <c r="E24" s="108">
        <v>21.551600000000001</v>
      </c>
      <c r="F24" s="109"/>
      <c r="G24" s="110"/>
    </row>
    <row r="25" spans="1:7" ht="13.1">
      <c r="A25" s="131"/>
      <c r="B25" s="103" t="s">
        <v>187</v>
      </c>
      <c r="C25" s="104" t="str">
        <f>CONCATENATE(B10," ",C10)</f>
        <v>1 Zemní práce</v>
      </c>
      <c r="D25" s="132"/>
      <c r="E25" s="133"/>
      <c r="F25" s="134"/>
      <c r="G25" s="105">
        <f>SUM(G10:G24)</f>
        <v>0</v>
      </c>
    </row>
    <row r="26" spans="1:7" ht="13.1">
      <c r="A26" s="94" t="s">
        <v>182</v>
      </c>
      <c r="B26" s="95" t="s">
        <v>27</v>
      </c>
      <c r="C26" s="96" t="s">
        <v>206</v>
      </c>
      <c r="D26" s="128"/>
      <c r="E26" s="129"/>
      <c r="F26" s="129"/>
      <c r="G26" s="130"/>
    </row>
    <row r="27" spans="1:7" ht="12.45">
      <c r="A27" s="97">
        <v>9</v>
      </c>
      <c r="B27" s="98" t="s">
        <v>652</v>
      </c>
      <c r="C27" s="99" t="s">
        <v>653</v>
      </c>
      <c r="D27" s="100" t="s">
        <v>31</v>
      </c>
      <c r="E27" s="101">
        <v>413.22949999999997</v>
      </c>
      <c r="F27" s="101"/>
      <c r="G27" s="102">
        <f>E27*F27</f>
        <v>0</v>
      </c>
    </row>
    <row r="28" spans="1:7" ht="12.45">
      <c r="A28" s="106"/>
      <c r="B28" s="107"/>
      <c r="C28" s="203" t="s">
        <v>654</v>
      </c>
      <c r="D28" s="202"/>
      <c r="E28" s="108">
        <v>28.1435</v>
      </c>
      <c r="F28" s="109"/>
      <c r="G28" s="110"/>
    </row>
    <row r="29" spans="1:7" ht="12.45">
      <c r="A29" s="106"/>
      <c r="B29" s="107"/>
      <c r="C29" s="203" t="s">
        <v>655</v>
      </c>
      <c r="D29" s="202"/>
      <c r="E29" s="108">
        <v>3.8879999999999999</v>
      </c>
      <c r="F29" s="109"/>
      <c r="G29" s="110"/>
    </row>
    <row r="30" spans="1:7" ht="12.45">
      <c r="A30" s="106"/>
      <c r="B30" s="107"/>
      <c r="C30" s="203" t="s">
        <v>656</v>
      </c>
      <c r="D30" s="202"/>
      <c r="E30" s="108">
        <v>353.98</v>
      </c>
      <c r="F30" s="109"/>
      <c r="G30" s="110"/>
    </row>
    <row r="31" spans="1:7" ht="12.45">
      <c r="A31" s="106"/>
      <c r="B31" s="107"/>
      <c r="C31" s="203" t="s">
        <v>657</v>
      </c>
      <c r="D31" s="202"/>
      <c r="E31" s="108">
        <v>18.059999999999999</v>
      </c>
      <c r="F31" s="109"/>
      <c r="G31" s="110"/>
    </row>
    <row r="32" spans="1:7" ht="12.45">
      <c r="A32" s="106"/>
      <c r="B32" s="107"/>
      <c r="C32" s="203" t="s">
        <v>658</v>
      </c>
      <c r="D32" s="202"/>
      <c r="E32" s="108">
        <v>9.1579999999999995</v>
      </c>
      <c r="F32" s="109"/>
      <c r="G32" s="110"/>
    </row>
    <row r="33" spans="1:7" ht="13.1">
      <c r="A33" s="131"/>
      <c r="B33" s="103" t="s">
        <v>187</v>
      </c>
      <c r="C33" s="104" t="str">
        <f>CONCATENATE(B26," ",C26)</f>
        <v>2 Základy a zvláštní zakládání</v>
      </c>
      <c r="D33" s="132"/>
      <c r="E33" s="133"/>
      <c r="F33" s="134"/>
      <c r="G33" s="105">
        <f>SUM(G26:G32)</f>
        <v>0</v>
      </c>
    </row>
    <row r="34" spans="1:7" ht="13.1">
      <c r="A34" s="94" t="s">
        <v>182</v>
      </c>
      <c r="B34" s="95" t="s">
        <v>26</v>
      </c>
      <c r="C34" s="96" t="s">
        <v>214</v>
      </c>
      <c r="D34" s="128"/>
      <c r="E34" s="129"/>
      <c r="F34" s="129"/>
      <c r="G34" s="130"/>
    </row>
    <row r="35" spans="1:7" ht="12.45">
      <c r="A35" s="97">
        <v>10</v>
      </c>
      <c r="B35" s="98" t="s">
        <v>659</v>
      </c>
      <c r="C35" s="99" t="s">
        <v>660</v>
      </c>
      <c r="D35" s="100" t="s">
        <v>31</v>
      </c>
      <c r="E35" s="101">
        <v>44.395000000000003</v>
      </c>
      <c r="F35" s="101"/>
      <c r="G35" s="102">
        <f>E35*F35</f>
        <v>0</v>
      </c>
    </row>
    <row r="36" spans="1:7" ht="13.1">
      <c r="A36" s="131"/>
      <c r="B36" s="103" t="s">
        <v>187</v>
      </c>
      <c r="C36" s="104" t="str">
        <f>CONCATENATE(B34," ",C34)</f>
        <v>3 Svislé a kompletní konstrukce</v>
      </c>
      <c r="D36" s="132"/>
      <c r="E36" s="133"/>
      <c r="F36" s="134"/>
      <c r="G36" s="105">
        <f>SUM(G34:G35)</f>
        <v>0</v>
      </c>
    </row>
    <row r="37" spans="1:7" ht="13.1">
      <c r="A37" s="94" t="s">
        <v>182</v>
      </c>
      <c r="B37" s="95" t="s">
        <v>0</v>
      </c>
      <c r="C37" s="96" t="s">
        <v>661</v>
      </c>
      <c r="D37" s="128"/>
      <c r="E37" s="129"/>
      <c r="F37" s="129"/>
      <c r="G37" s="130"/>
    </row>
    <row r="38" spans="1:7" ht="20.95">
      <c r="A38" s="97">
        <v>11</v>
      </c>
      <c r="B38" s="98" t="s">
        <v>662</v>
      </c>
      <c r="C38" s="99" t="s">
        <v>663</v>
      </c>
      <c r="D38" s="100" t="s">
        <v>31</v>
      </c>
      <c r="E38" s="101">
        <v>103.545</v>
      </c>
      <c r="F38" s="101"/>
      <c r="G38" s="102">
        <f>E38*F38</f>
        <v>0</v>
      </c>
    </row>
    <row r="39" spans="1:7" ht="12.45">
      <c r="A39" s="106"/>
      <c r="B39" s="107"/>
      <c r="C39" s="203" t="s">
        <v>664</v>
      </c>
      <c r="D39" s="202"/>
      <c r="E39" s="108">
        <v>88.495000000000005</v>
      </c>
      <c r="F39" s="109"/>
      <c r="G39" s="110"/>
    </row>
    <row r="40" spans="1:7" ht="12.45">
      <c r="A40" s="106"/>
      <c r="B40" s="107"/>
      <c r="C40" s="203" t="s">
        <v>665</v>
      </c>
      <c r="D40" s="202"/>
      <c r="E40" s="108">
        <v>15.05</v>
      </c>
      <c r="F40" s="109"/>
      <c r="G40" s="110"/>
    </row>
    <row r="41" spans="1:7" ht="12.45">
      <c r="A41" s="97">
        <v>12</v>
      </c>
      <c r="B41" s="98" t="s">
        <v>666</v>
      </c>
      <c r="C41" s="99" t="s">
        <v>667</v>
      </c>
      <c r="D41" s="100" t="s">
        <v>31</v>
      </c>
      <c r="E41" s="101">
        <v>372.04</v>
      </c>
      <c r="F41" s="101"/>
      <c r="G41" s="102">
        <f>E41*F41</f>
        <v>0</v>
      </c>
    </row>
    <row r="42" spans="1:7" ht="12.45">
      <c r="A42" s="106"/>
      <c r="B42" s="107"/>
      <c r="C42" s="203" t="s">
        <v>656</v>
      </c>
      <c r="D42" s="202"/>
      <c r="E42" s="108">
        <v>353.98</v>
      </c>
      <c r="F42" s="109"/>
      <c r="G42" s="110"/>
    </row>
    <row r="43" spans="1:7" ht="12.45">
      <c r="A43" s="106"/>
      <c r="B43" s="107"/>
      <c r="C43" s="203" t="s">
        <v>657</v>
      </c>
      <c r="D43" s="202"/>
      <c r="E43" s="108">
        <v>18.059999999999999</v>
      </c>
      <c r="F43" s="109"/>
      <c r="G43" s="110"/>
    </row>
    <row r="44" spans="1:7" ht="12.45">
      <c r="A44" s="97">
        <v>13</v>
      </c>
      <c r="B44" s="98" t="s">
        <v>668</v>
      </c>
      <c r="C44" s="99" t="s">
        <v>669</v>
      </c>
      <c r="D44" s="100" t="s">
        <v>31</v>
      </c>
      <c r="E44" s="101">
        <v>372.04</v>
      </c>
      <c r="F44" s="101"/>
      <c r="G44" s="102">
        <f>E44*F44</f>
        <v>0</v>
      </c>
    </row>
    <row r="45" spans="1:7" ht="12.45">
      <c r="A45" s="106"/>
      <c r="B45" s="107"/>
      <c r="C45" s="203" t="s">
        <v>656</v>
      </c>
      <c r="D45" s="202"/>
      <c r="E45" s="108">
        <v>353.98</v>
      </c>
      <c r="F45" s="109"/>
      <c r="G45" s="110"/>
    </row>
    <row r="46" spans="1:7" ht="12.45">
      <c r="A46" s="106"/>
      <c r="B46" s="107"/>
      <c r="C46" s="203" t="s">
        <v>657</v>
      </c>
      <c r="D46" s="202"/>
      <c r="E46" s="108">
        <v>18.059999999999999</v>
      </c>
      <c r="F46" s="109"/>
      <c r="G46" s="110"/>
    </row>
    <row r="47" spans="1:7" ht="13.1">
      <c r="A47" s="131"/>
      <c r="B47" s="103" t="s">
        <v>187</v>
      </c>
      <c r="C47" s="104" t="str">
        <f>CONCATENATE(B37," ",C37)</f>
        <v>6 Úpravy povrchu, podlahy</v>
      </c>
      <c r="D47" s="132"/>
      <c r="E47" s="133"/>
      <c r="F47" s="134"/>
      <c r="G47" s="105">
        <f>SUM(G37:G46)</f>
        <v>0</v>
      </c>
    </row>
    <row r="48" spans="1:7" ht="13.1">
      <c r="A48" s="94" t="s">
        <v>182</v>
      </c>
      <c r="B48" s="95" t="s">
        <v>234</v>
      </c>
      <c r="C48" s="96" t="s">
        <v>235</v>
      </c>
      <c r="D48" s="128"/>
      <c r="E48" s="129"/>
      <c r="F48" s="129"/>
      <c r="G48" s="130"/>
    </row>
    <row r="49" spans="1:7" ht="20.95">
      <c r="A49" s="97">
        <v>14</v>
      </c>
      <c r="B49" s="98" t="s">
        <v>670</v>
      </c>
      <c r="C49" s="99" t="s">
        <v>671</v>
      </c>
      <c r="D49" s="100" t="s">
        <v>31</v>
      </c>
      <c r="E49" s="101">
        <v>75.353399999999993</v>
      </c>
      <c r="F49" s="101"/>
      <c r="G49" s="102">
        <f>E49*F49</f>
        <v>0</v>
      </c>
    </row>
    <row r="50" spans="1:7" ht="12.45">
      <c r="A50" s="106"/>
      <c r="B50" s="107"/>
      <c r="C50" s="203" t="s">
        <v>672</v>
      </c>
      <c r="D50" s="202"/>
      <c r="E50" s="108">
        <v>28.1435</v>
      </c>
      <c r="F50" s="109"/>
      <c r="G50" s="110"/>
    </row>
    <row r="51" spans="1:7" ht="12.45">
      <c r="A51" s="106"/>
      <c r="B51" s="107"/>
      <c r="C51" s="203" t="s">
        <v>673</v>
      </c>
      <c r="D51" s="202"/>
      <c r="E51" s="108">
        <v>43.321899999999999</v>
      </c>
      <c r="F51" s="109"/>
      <c r="G51" s="110"/>
    </row>
    <row r="52" spans="1:7" ht="12.45">
      <c r="A52" s="106"/>
      <c r="B52" s="107"/>
      <c r="C52" s="203" t="s">
        <v>655</v>
      </c>
      <c r="D52" s="202"/>
      <c r="E52" s="108">
        <v>3.8879999999999999</v>
      </c>
      <c r="F52" s="109"/>
      <c r="G52" s="110"/>
    </row>
    <row r="53" spans="1:7" ht="12.45">
      <c r="A53" s="97">
        <v>15</v>
      </c>
      <c r="B53" s="98" t="s">
        <v>674</v>
      </c>
      <c r="C53" s="99" t="s">
        <v>675</v>
      </c>
      <c r="D53" s="100" t="s">
        <v>31</v>
      </c>
      <c r="E53" s="101">
        <v>15.05</v>
      </c>
      <c r="F53" s="101"/>
      <c r="G53" s="102">
        <f>E53*F53</f>
        <v>0</v>
      </c>
    </row>
    <row r="54" spans="1:7" ht="12.45">
      <c r="A54" s="106"/>
      <c r="B54" s="107"/>
      <c r="C54" s="203" t="s">
        <v>676</v>
      </c>
      <c r="D54" s="202"/>
      <c r="E54" s="108">
        <v>15.05</v>
      </c>
      <c r="F54" s="109"/>
      <c r="G54" s="110"/>
    </row>
    <row r="55" spans="1:7" ht="13.1">
      <c r="A55" s="131"/>
      <c r="B55" s="103" t="s">
        <v>187</v>
      </c>
      <c r="C55" s="104" t="str">
        <f>CONCATENATE(B48," ",C48)</f>
        <v>62 Úpravy povrchů vnější</v>
      </c>
      <c r="D55" s="132"/>
      <c r="E55" s="133"/>
      <c r="F55" s="134"/>
      <c r="G55" s="105">
        <f>SUM(G48:G54)</f>
        <v>0</v>
      </c>
    </row>
    <row r="56" spans="1:7" ht="13.1">
      <c r="A56" s="94" t="s">
        <v>182</v>
      </c>
      <c r="B56" s="95" t="s">
        <v>236</v>
      </c>
      <c r="C56" s="96" t="s">
        <v>237</v>
      </c>
      <c r="D56" s="128"/>
      <c r="E56" s="129"/>
      <c r="F56" s="129"/>
      <c r="G56" s="130"/>
    </row>
    <row r="57" spans="1:7" ht="12.45">
      <c r="A57" s="97">
        <v>16</v>
      </c>
      <c r="B57" s="98" t="s">
        <v>238</v>
      </c>
      <c r="C57" s="99" t="s">
        <v>239</v>
      </c>
      <c r="D57" s="100" t="s">
        <v>142</v>
      </c>
      <c r="E57" s="101">
        <v>3</v>
      </c>
      <c r="F57" s="101"/>
      <c r="G57" s="102">
        <f>E57*F57</f>
        <v>0</v>
      </c>
    </row>
    <row r="58" spans="1:7" ht="13.1">
      <c r="A58" s="131"/>
      <c r="B58" s="103" t="s">
        <v>187</v>
      </c>
      <c r="C58" s="104" t="str">
        <f>CONCATENATE(B56," ",C56)</f>
        <v>94 Lešení a stavební výtahy</v>
      </c>
      <c r="D58" s="132"/>
      <c r="E58" s="133"/>
      <c r="F58" s="134"/>
      <c r="G58" s="105">
        <f>SUM(G56:G57)</f>
        <v>0</v>
      </c>
    </row>
    <row r="59" spans="1:7" ht="13.1">
      <c r="A59" s="94" t="s">
        <v>182</v>
      </c>
      <c r="B59" s="95" t="s">
        <v>240</v>
      </c>
      <c r="C59" s="96" t="s">
        <v>241</v>
      </c>
      <c r="D59" s="128"/>
      <c r="E59" s="129"/>
      <c r="F59" s="129"/>
      <c r="G59" s="130"/>
    </row>
    <row r="60" spans="1:7" ht="12.45">
      <c r="A60" s="97">
        <v>17</v>
      </c>
      <c r="B60" s="98" t="s">
        <v>244</v>
      </c>
      <c r="C60" s="99" t="s">
        <v>245</v>
      </c>
      <c r="D60" s="100" t="s">
        <v>142</v>
      </c>
      <c r="E60" s="101">
        <v>2.5</v>
      </c>
      <c r="F60" s="101"/>
      <c r="G60" s="102">
        <f>E60*F60</f>
        <v>0</v>
      </c>
    </row>
    <row r="61" spans="1:7" ht="13.1">
      <c r="A61" s="131"/>
      <c r="B61" s="103" t="s">
        <v>187</v>
      </c>
      <c r="C61" s="104" t="str">
        <f>CONCATENATE(B59," ",C59)</f>
        <v>95 Dokončovací konstrukce na pozemních stavbách</v>
      </c>
      <c r="D61" s="132"/>
      <c r="E61" s="133"/>
      <c r="F61" s="134"/>
      <c r="G61" s="105">
        <f>SUM(G59:G60)</f>
        <v>0</v>
      </c>
    </row>
    <row r="62" spans="1:7" ht="13.1">
      <c r="A62" s="94" t="s">
        <v>182</v>
      </c>
      <c r="B62" s="95" t="s">
        <v>246</v>
      </c>
      <c r="C62" s="96" t="s">
        <v>247</v>
      </c>
      <c r="D62" s="128"/>
      <c r="E62" s="129"/>
      <c r="F62" s="129"/>
      <c r="G62" s="130"/>
    </row>
    <row r="63" spans="1:7" ht="12.45">
      <c r="A63" s="97">
        <v>18</v>
      </c>
      <c r="B63" s="98" t="s">
        <v>677</v>
      </c>
      <c r="C63" s="99" t="s">
        <v>678</v>
      </c>
      <c r="D63" s="100" t="s">
        <v>31</v>
      </c>
      <c r="E63" s="101">
        <v>353.98</v>
      </c>
      <c r="F63" s="101"/>
      <c r="G63" s="102">
        <f>E63*F63</f>
        <v>0</v>
      </c>
    </row>
    <row r="64" spans="1:7" ht="12.45">
      <c r="A64" s="106"/>
      <c r="B64" s="107"/>
      <c r="C64" s="203" t="s">
        <v>656</v>
      </c>
      <c r="D64" s="202"/>
      <c r="E64" s="108">
        <v>353.98</v>
      </c>
      <c r="F64" s="109"/>
      <c r="G64" s="110"/>
    </row>
    <row r="65" spans="1:7" ht="12.45">
      <c r="A65" s="97">
        <v>19</v>
      </c>
      <c r="B65" s="98" t="s">
        <v>316</v>
      </c>
      <c r="C65" s="99" t="s">
        <v>317</v>
      </c>
      <c r="D65" s="100" t="s">
        <v>31</v>
      </c>
      <c r="E65" s="101">
        <v>18.059999999999999</v>
      </c>
      <c r="F65" s="101"/>
      <c r="G65" s="102">
        <f>E65*F65</f>
        <v>0</v>
      </c>
    </row>
    <row r="66" spans="1:7" ht="12.45">
      <c r="A66" s="106"/>
      <c r="B66" s="107"/>
      <c r="C66" s="203" t="s">
        <v>679</v>
      </c>
      <c r="D66" s="202"/>
      <c r="E66" s="108">
        <v>18.059999999999999</v>
      </c>
      <c r="F66" s="109"/>
      <c r="G66" s="110"/>
    </row>
    <row r="67" spans="1:7" ht="12.45">
      <c r="A67" s="97">
        <v>20</v>
      </c>
      <c r="B67" s="98" t="s">
        <v>257</v>
      </c>
      <c r="C67" s="99" t="s">
        <v>258</v>
      </c>
      <c r="D67" s="100" t="s">
        <v>142</v>
      </c>
      <c r="E67" s="101">
        <v>10</v>
      </c>
      <c r="F67" s="101"/>
      <c r="G67" s="102">
        <f>E67*F67</f>
        <v>0</v>
      </c>
    </row>
    <row r="68" spans="1:7" ht="13.1">
      <c r="A68" s="131"/>
      <c r="B68" s="103" t="s">
        <v>187</v>
      </c>
      <c r="C68" s="104" t="str">
        <f>CONCATENATE(B62," ",C62)</f>
        <v>96 Bourací práce</v>
      </c>
      <c r="D68" s="132"/>
      <c r="E68" s="133"/>
      <c r="F68" s="134"/>
      <c r="G68" s="105">
        <f>SUM(G62:G67)</f>
        <v>0</v>
      </c>
    </row>
    <row r="69" spans="1:7" ht="13.1">
      <c r="A69" s="94" t="s">
        <v>182</v>
      </c>
      <c r="B69" s="95" t="s">
        <v>169</v>
      </c>
      <c r="C69" s="96" t="s">
        <v>170</v>
      </c>
      <c r="D69" s="128"/>
      <c r="E69" s="129"/>
      <c r="F69" s="129"/>
      <c r="G69" s="130"/>
    </row>
    <row r="70" spans="1:7" ht="12.45">
      <c r="A70" s="97">
        <v>21</v>
      </c>
      <c r="B70" s="98" t="s">
        <v>259</v>
      </c>
      <c r="C70" s="99" t="s">
        <v>260</v>
      </c>
      <c r="D70" s="100" t="s">
        <v>207</v>
      </c>
      <c r="E70" s="101">
        <v>43.638800000000003</v>
      </c>
      <c r="F70" s="101"/>
      <c r="G70" s="102">
        <f>E70*F70</f>
        <v>0</v>
      </c>
    </row>
    <row r="71" spans="1:7" ht="13.1">
      <c r="A71" s="131"/>
      <c r="B71" s="103" t="s">
        <v>187</v>
      </c>
      <c r="C71" s="104" t="str">
        <f>CONCATENATE(B69," ",C69)</f>
        <v>99 Staveništní přesun hmot</v>
      </c>
      <c r="D71" s="132"/>
      <c r="E71" s="133"/>
      <c r="F71" s="134"/>
      <c r="G71" s="105">
        <f>SUM(G69:G70)</f>
        <v>0</v>
      </c>
    </row>
    <row r="72" spans="1:7" ht="13.1">
      <c r="A72" s="94" t="s">
        <v>182</v>
      </c>
      <c r="B72" s="95" t="s">
        <v>261</v>
      </c>
      <c r="C72" s="96" t="s">
        <v>262</v>
      </c>
      <c r="D72" s="128"/>
      <c r="E72" s="129"/>
      <c r="F72" s="129"/>
      <c r="G72" s="130"/>
    </row>
    <row r="73" spans="1:7" ht="12.45">
      <c r="A73" s="97">
        <v>22</v>
      </c>
      <c r="B73" s="98" t="s">
        <v>680</v>
      </c>
      <c r="C73" s="99" t="s">
        <v>681</v>
      </c>
      <c r="D73" s="100" t="s">
        <v>31</v>
      </c>
      <c r="E73" s="101">
        <v>6.14</v>
      </c>
      <c r="F73" s="101"/>
      <c r="G73" s="102">
        <f>E73*F73</f>
        <v>0</v>
      </c>
    </row>
    <row r="74" spans="1:7" ht="12.45">
      <c r="A74" s="106"/>
      <c r="B74" s="107"/>
      <c r="C74" s="203" t="s">
        <v>682</v>
      </c>
      <c r="D74" s="202"/>
      <c r="E74" s="108">
        <v>3.1</v>
      </c>
      <c r="F74" s="109"/>
      <c r="G74" s="110"/>
    </row>
    <row r="75" spans="1:7" ht="12.45">
      <c r="A75" s="106"/>
      <c r="B75" s="107"/>
      <c r="C75" s="203" t="s">
        <v>683</v>
      </c>
      <c r="D75" s="202"/>
      <c r="E75" s="108">
        <v>3.04</v>
      </c>
      <c r="F75" s="109"/>
      <c r="G75" s="110"/>
    </row>
    <row r="76" spans="1:7" ht="12.45">
      <c r="A76" s="97">
        <v>23</v>
      </c>
      <c r="B76" s="98" t="s">
        <v>684</v>
      </c>
      <c r="C76" s="99" t="s">
        <v>685</v>
      </c>
      <c r="D76" s="100" t="s">
        <v>31</v>
      </c>
      <c r="E76" s="101">
        <v>29.803999999999998</v>
      </c>
      <c r="F76" s="101"/>
      <c r="G76" s="102">
        <f>E76*F76</f>
        <v>0</v>
      </c>
    </row>
    <row r="77" spans="1:7" ht="20.95">
      <c r="A77" s="97">
        <v>24</v>
      </c>
      <c r="B77" s="98" t="s">
        <v>686</v>
      </c>
      <c r="C77" s="99" t="s">
        <v>687</v>
      </c>
      <c r="D77" s="100" t="s">
        <v>31</v>
      </c>
      <c r="E77" s="101">
        <v>306.71409999999997</v>
      </c>
      <c r="F77" s="101"/>
      <c r="G77" s="102">
        <f>E77*F77</f>
        <v>0</v>
      </c>
    </row>
    <row r="78" spans="1:7" ht="12.45">
      <c r="A78" s="106"/>
      <c r="B78" s="107"/>
      <c r="C78" s="203" t="s">
        <v>688</v>
      </c>
      <c r="D78" s="202"/>
      <c r="E78" s="108">
        <v>28.1435</v>
      </c>
      <c r="F78" s="109"/>
      <c r="G78" s="110"/>
    </row>
    <row r="79" spans="1:7" ht="12.45">
      <c r="A79" s="106"/>
      <c r="B79" s="107"/>
      <c r="C79" s="203" t="s">
        <v>689</v>
      </c>
      <c r="D79" s="202"/>
      <c r="E79" s="108">
        <v>194.41200000000001</v>
      </c>
      <c r="F79" s="109"/>
      <c r="G79" s="110"/>
    </row>
    <row r="80" spans="1:7" ht="12.45">
      <c r="A80" s="106"/>
      <c r="B80" s="107"/>
      <c r="C80" s="203" t="s">
        <v>690</v>
      </c>
      <c r="D80" s="202"/>
      <c r="E80" s="108">
        <v>40.8367</v>
      </c>
      <c r="F80" s="109"/>
      <c r="G80" s="110"/>
    </row>
    <row r="81" spans="1:7" ht="12.45">
      <c r="A81" s="106"/>
      <c r="B81" s="107"/>
      <c r="C81" s="203" t="s">
        <v>691</v>
      </c>
      <c r="D81" s="202"/>
      <c r="E81" s="108">
        <v>43.321899999999999</v>
      </c>
      <c r="F81" s="109"/>
      <c r="G81" s="110"/>
    </row>
    <row r="82" spans="1:7" ht="20.95">
      <c r="A82" s="97">
        <v>25</v>
      </c>
      <c r="B82" s="98" t="s">
        <v>692</v>
      </c>
      <c r="C82" s="99" t="s">
        <v>693</v>
      </c>
      <c r="D82" s="100" t="s">
        <v>31</v>
      </c>
      <c r="E82" s="101">
        <v>103.545</v>
      </c>
      <c r="F82" s="101"/>
      <c r="G82" s="102">
        <f>E82*F82</f>
        <v>0</v>
      </c>
    </row>
    <row r="83" spans="1:7" ht="12.45">
      <c r="A83" s="106"/>
      <c r="B83" s="107"/>
      <c r="C83" s="203" t="s">
        <v>664</v>
      </c>
      <c r="D83" s="202"/>
      <c r="E83" s="108">
        <v>88.495000000000005</v>
      </c>
      <c r="F83" s="109"/>
      <c r="G83" s="110"/>
    </row>
    <row r="84" spans="1:7" ht="12.45">
      <c r="A84" s="106"/>
      <c r="B84" s="107"/>
      <c r="C84" s="203" t="s">
        <v>665</v>
      </c>
      <c r="D84" s="202"/>
      <c r="E84" s="108">
        <v>15.05</v>
      </c>
      <c r="F84" s="109"/>
      <c r="G84" s="110"/>
    </row>
    <row r="85" spans="1:7" ht="20.95">
      <c r="A85" s="97">
        <v>26</v>
      </c>
      <c r="B85" s="98" t="s">
        <v>694</v>
      </c>
      <c r="C85" s="99" t="s">
        <v>695</v>
      </c>
      <c r="D85" s="100" t="s">
        <v>31</v>
      </c>
      <c r="E85" s="101">
        <v>3.8879999999999999</v>
      </c>
      <c r="F85" s="101"/>
      <c r="G85" s="102">
        <f>E85*F85</f>
        <v>0</v>
      </c>
    </row>
    <row r="86" spans="1:7" ht="12.45">
      <c r="A86" s="106"/>
      <c r="B86" s="107"/>
      <c r="C86" s="203" t="s">
        <v>696</v>
      </c>
      <c r="D86" s="202"/>
      <c r="E86" s="108">
        <v>3.8879999999999999</v>
      </c>
      <c r="F86" s="109"/>
      <c r="G86" s="110"/>
    </row>
    <row r="87" spans="1:7" ht="12.45">
      <c r="A87" s="97">
        <v>27</v>
      </c>
      <c r="B87" s="98" t="s">
        <v>697</v>
      </c>
      <c r="C87" s="99" t="s">
        <v>698</v>
      </c>
      <c r="D87" s="100" t="s">
        <v>25</v>
      </c>
      <c r="E87" s="101">
        <v>6.2</v>
      </c>
      <c r="F87" s="101"/>
      <c r="G87" s="102">
        <f>E87*F87</f>
        <v>0</v>
      </c>
    </row>
    <row r="88" spans="1:7" ht="12.45">
      <c r="A88" s="97">
        <v>28</v>
      </c>
      <c r="B88" s="98" t="s">
        <v>699</v>
      </c>
      <c r="C88" s="99" t="s">
        <v>700</v>
      </c>
      <c r="D88" s="100" t="s">
        <v>31</v>
      </c>
      <c r="E88" s="101">
        <v>78.611900000000006</v>
      </c>
      <c r="F88" s="101"/>
      <c r="G88" s="102">
        <f>E88*F88</f>
        <v>0</v>
      </c>
    </row>
    <row r="89" spans="1:7" ht="12.45">
      <c r="A89" s="106"/>
      <c r="B89" s="107"/>
      <c r="C89" s="203" t="s">
        <v>701</v>
      </c>
      <c r="D89" s="202"/>
      <c r="E89" s="108">
        <v>30.957899999999999</v>
      </c>
      <c r="F89" s="109"/>
      <c r="G89" s="110"/>
    </row>
    <row r="90" spans="1:7" ht="12.45">
      <c r="A90" s="106"/>
      <c r="B90" s="107"/>
      <c r="C90" s="203" t="s">
        <v>702</v>
      </c>
      <c r="D90" s="202"/>
      <c r="E90" s="108">
        <v>47.6541</v>
      </c>
      <c r="F90" s="109"/>
      <c r="G90" s="110"/>
    </row>
    <row r="91" spans="1:7" ht="20.95">
      <c r="A91" s="97">
        <v>29</v>
      </c>
      <c r="B91" s="98" t="s">
        <v>703</v>
      </c>
      <c r="C91" s="99" t="s">
        <v>704</v>
      </c>
      <c r="D91" s="100" t="s">
        <v>31</v>
      </c>
      <c r="E91" s="101">
        <v>78.611900000000006</v>
      </c>
      <c r="F91" s="101"/>
      <c r="G91" s="102">
        <f>E91*F91</f>
        <v>0</v>
      </c>
    </row>
    <row r="92" spans="1:7" ht="12.45">
      <c r="A92" s="106"/>
      <c r="B92" s="107"/>
      <c r="C92" s="203" t="s">
        <v>701</v>
      </c>
      <c r="D92" s="202"/>
      <c r="E92" s="108">
        <v>30.957899999999999</v>
      </c>
      <c r="F92" s="109"/>
      <c r="G92" s="110"/>
    </row>
    <row r="93" spans="1:7" ht="12.45">
      <c r="A93" s="106"/>
      <c r="B93" s="107"/>
      <c r="C93" s="203" t="s">
        <v>702</v>
      </c>
      <c r="D93" s="202"/>
      <c r="E93" s="108">
        <v>47.6541</v>
      </c>
      <c r="F93" s="109"/>
      <c r="G93" s="110"/>
    </row>
    <row r="94" spans="1:7" ht="12.45">
      <c r="A94" s="97">
        <v>30</v>
      </c>
      <c r="B94" s="98" t="s">
        <v>705</v>
      </c>
      <c r="C94" s="99" t="s">
        <v>706</v>
      </c>
      <c r="D94" s="100" t="s">
        <v>25</v>
      </c>
      <c r="E94" s="101">
        <v>37.850999999999999</v>
      </c>
      <c r="F94" s="101"/>
      <c r="G94" s="102">
        <f>E94*F94</f>
        <v>0</v>
      </c>
    </row>
    <row r="95" spans="1:7" ht="12.45">
      <c r="A95" s="106"/>
      <c r="B95" s="107"/>
      <c r="C95" s="203" t="s">
        <v>707</v>
      </c>
      <c r="D95" s="202"/>
      <c r="E95" s="108">
        <v>15.05</v>
      </c>
      <c r="F95" s="109"/>
      <c r="G95" s="110"/>
    </row>
    <row r="96" spans="1:7" ht="12.45">
      <c r="A96" s="106"/>
      <c r="B96" s="107"/>
      <c r="C96" s="203" t="s">
        <v>708</v>
      </c>
      <c r="D96" s="202"/>
      <c r="E96" s="108">
        <v>22.800999999999998</v>
      </c>
      <c r="F96" s="109"/>
      <c r="G96" s="110"/>
    </row>
    <row r="97" spans="1:7" ht="12.45">
      <c r="A97" s="97">
        <v>31</v>
      </c>
      <c r="B97" s="98" t="s">
        <v>709</v>
      </c>
      <c r="C97" s="99" t="s">
        <v>710</v>
      </c>
      <c r="D97" s="100" t="s">
        <v>28</v>
      </c>
      <c r="E97" s="101">
        <v>20</v>
      </c>
      <c r="F97" s="101"/>
      <c r="G97" s="102">
        <f>E97*F97</f>
        <v>0</v>
      </c>
    </row>
    <row r="98" spans="1:7" ht="12.45">
      <c r="A98" s="97">
        <v>32</v>
      </c>
      <c r="B98" s="98" t="s">
        <v>711</v>
      </c>
      <c r="C98" s="99" t="s">
        <v>712</v>
      </c>
      <c r="D98" s="100" t="s">
        <v>207</v>
      </c>
      <c r="E98" s="101">
        <v>6.4892000000000003</v>
      </c>
      <c r="F98" s="101"/>
      <c r="G98" s="102">
        <f>E98*F98</f>
        <v>0</v>
      </c>
    </row>
    <row r="99" spans="1:7" ht="12.45">
      <c r="A99" s="97">
        <v>33</v>
      </c>
      <c r="B99" s="98" t="s">
        <v>713</v>
      </c>
      <c r="C99" s="99" t="s">
        <v>714</v>
      </c>
      <c r="D99" s="100" t="s">
        <v>25</v>
      </c>
      <c r="E99" s="101">
        <v>176.99</v>
      </c>
      <c r="F99" s="101"/>
      <c r="G99" s="102">
        <f>E99*F99</f>
        <v>0</v>
      </c>
    </row>
    <row r="100" spans="1:7" ht="12.45">
      <c r="A100" s="106"/>
      <c r="B100" s="107"/>
      <c r="C100" s="203" t="s">
        <v>715</v>
      </c>
      <c r="D100" s="202"/>
      <c r="E100" s="108">
        <v>176.99</v>
      </c>
      <c r="F100" s="109"/>
      <c r="G100" s="110"/>
    </row>
    <row r="101" spans="1:7" ht="13.1">
      <c r="A101" s="131"/>
      <c r="B101" s="103" t="s">
        <v>187</v>
      </c>
      <c r="C101" s="104" t="str">
        <f>CONCATENATE(B72," ",C72)</f>
        <v>711 Izolace proti vodě</v>
      </c>
      <c r="D101" s="132"/>
      <c r="E101" s="133"/>
      <c r="F101" s="134"/>
      <c r="G101" s="105">
        <f>SUM(G72:G100)</f>
        <v>0</v>
      </c>
    </row>
    <row r="102" spans="1:7" ht="13.1">
      <c r="A102" s="94" t="s">
        <v>182</v>
      </c>
      <c r="B102" s="95" t="s">
        <v>338</v>
      </c>
      <c r="C102" s="96" t="s">
        <v>339</v>
      </c>
      <c r="D102" s="128"/>
      <c r="E102" s="129"/>
      <c r="F102" s="129"/>
      <c r="G102" s="130"/>
    </row>
    <row r="103" spans="1:7" ht="12.45">
      <c r="A103" s="97">
        <v>34</v>
      </c>
      <c r="B103" s="98" t="s">
        <v>716</v>
      </c>
      <c r="C103" s="99" t="s">
        <v>717</v>
      </c>
      <c r="D103" s="100" t="s">
        <v>31</v>
      </c>
      <c r="E103" s="101">
        <v>465.95299999999997</v>
      </c>
      <c r="F103" s="101"/>
      <c r="G103" s="102">
        <f>E103*F103</f>
        <v>0</v>
      </c>
    </row>
    <row r="104" spans="1:7" ht="12.45">
      <c r="A104" s="106"/>
      <c r="B104" s="107"/>
      <c r="C104" s="203" t="s">
        <v>718</v>
      </c>
      <c r="D104" s="202"/>
      <c r="E104" s="108">
        <v>442.47500000000002</v>
      </c>
      <c r="F104" s="109"/>
      <c r="G104" s="110"/>
    </row>
    <row r="105" spans="1:7" ht="12.45">
      <c r="A105" s="106"/>
      <c r="B105" s="107"/>
      <c r="C105" s="203" t="s">
        <v>657</v>
      </c>
      <c r="D105" s="202"/>
      <c r="E105" s="108">
        <v>18.059999999999999</v>
      </c>
      <c r="F105" s="109"/>
      <c r="G105" s="110"/>
    </row>
    <row r="106" spans="1:7" ht="12.45">
      <c r="A106" s="106"/>
      <c r="B106" s="107"/>
      <c r="C106" s="203" t="s">
        <v>719</v>
      </c>
      <c r="D106" s="202"/>
      <c r="E106" s="108">
        <v>5.4180000000000001</v>
      </c>
      <c r="F106" s="109"/>
      <c r="G106" s="110"/>
    </row>
    <row r="107" spans="1:7" ht="12.45">
      <c r="A107" s="97">
        <v>35</v>
      </c>
      <c r="B107" s="98" t="s">
        <v>720</v>
      </c>
      <c r="C107" s="99" t="s">
        <v>721</v>
      </c>
      <c r="D107" s="100" t="s">
        <v>31</v>
      </c>
      <c r="E107" s="101">
        <v>442.47500000000002</v>
      </c>
      <c r="F107" s="101"/>
      <c r="G107" s="102">
        <f>E107*F107</f>
        <v>0</v>
      </c>
    </row>
    <row r="108" spans="1:7" ht="12.45">
      <c r="A108" s="106"/>
      <c r="B108" s="107"/>
      <c r="C108" s="203" t="s">
        <v>718</v>
      </c>
      <c r="D108" s="202"/>
      <c r="E108" s="108">
        <v>442.47500000000002</v>
      </c>
      <c r="F108" s="109"/>
      <c r="G108" s="110"/>
    </row>
    <row r="109" spans="1:7" ht="12.45">
      <c r="A109" s="97">
        <v>36</v>
      </c>
      <c r="B109" s="98" t="s">
        <v>722</v>
      </c>
      <c r="C109" s="99" t="s">
        <v>723</v>
      </c>
      <c r="D109" s="100" t="s">
        <v>31</v>
      </c>
      <c r="E109" s="101">
        <v>23.478000000000002</v>
      </c>
      <c r="F109" s="101"/>
      <c r="G109" s="102">
        <f>E109*F109</f>
        <v>0</v>
      </c>
    </row>
    <row r="110" spans="1:7" ht="12.45">
      <c r="A110" s="106"/>
      <c r="B110" s="107"/>
      <c r="C110" s="203" t="s">
        <v>657</v>
      </c>
      <c r="D110" s="202"/>
      <c r="E110" s="108">
        <v>18.059999999999999</v>
      </c>
      <c r="F110" s="109"/>
      <c r="G110" s="110"/>
    </row>
    <row r="111" spans="1:7" ht="12.45">
      <c r="A111" s="106"/>
      <c r="B111" s="107"/>
      <c r="C111" s="203" t="s">
        <v>719</v>
      </c>
      <c r="D111" s="202"/>
      <c r="E111" s="108">
        <v>5.4180000000000001</v>
      </c>
      <c r="F111" s="109"/>
      <c r="G111" s="110"/>
    </row>
    <row r="112" spans="1:7" ht="13.1">
      <c r="A112" s="131"/>
      <c r="B112" s="103" t="s">
        <v>187</v>
      </c>
      <c r="C112" s="104" t="str">
        <f>CONCATENATE(B102," ",C102)</f>
        <v>784 Malby</v>
      </c>
      <c r="D112" s="132"/>
      <c r="E112" s="133"/>
      <c r="F112" s="134"/>
      <c r="G112" s="105">
        <f>SUM(G102:G111)</f>
        <v>0</v>
      </c>
    </row>
    <row r="113" spans="1:7" ht="13.1">
      <c r="A113" s="94" t="s">
        <v>182</v>
      </c>
      <c r="B113" s="95" t="s">
        <v>724</v>
      </c>
      <c r="C113" s="96" t="s">
        <v>725</v>
      </c>
      <c r="D113" s="128"/>
      <c r="E113" s="129"/>
      <c r="F113" s="129"/>
      <c r="G113" s="130"/>
    </row>
    <row r="114" spans="1:7" ht="12.45">
      <c r="A114" s="97">
        <v>37</v>
      </c>
      <c r="B114" s="98" t="s">
        <v>726</v>
      </c>
      <c r="C114" s="99" t="s">
        <v>727</v>
      </c>
      <c r="D114" s="100" t="s">
        <v>728</v>
      </c>
      <c r="E114" s="101">
        <v>11600</v>
      </c>
      <c r="F114" s="101"/>
      <c r="G114" s="102">
        <f>E114*F114</f>
        <v>0</v>
      </c>
    </row>
    <row r="115" spans="1:7" ht="12.45">
      <c r="A115" s="106"/>
      <c r="B115" s="107"/>
      <c r="C115" s="203" t="s">
        <v>729</v>
      </c>
      <c r="D115" s="202"/>
      <c r="E115" s="108">
        <v>11600</v>
      </c>
      <c r="F115" s="109"/>
      <c r="G115" s="110"/>
    </row>
    <row r="116" spans="1:7" ht="12.45">
      <c r="A116" s="97">
        <v>38</v>
      </c>
      <c r="B116" s="98" t="s">
        <v>730</v>
      </c>
      <c r="C116" s="99" t="s">
        <v>731</v>
      </c>
      <c r="D116" s="100" t="s">
        <v>728</v>
      </c>
      <c r="E116" s="101">
        <v>1</v>
      </c>
      <c r="F116" s="101"/>
      <c r="G116" s="102">
        <f>E116*F116</f>
        <v>0</v>
      </c>
    </row>
    <row r="117" spans="1:7" ht="20.95">
      <c r="A117" s="97">
        <v>39</v>
      </c>
      <c r="B117" s="98"/>
      <c r="C117" s="99" t="s">
        <v>785</v>
      </c>
      <c r="D117" s="100" t="s">
        <v>25</v>
      </c>
      <c r="E117" s="101">
        <v>3160</v>
      </c>
      <c r="F117" s="101"/>
      <c r="G117" s="102">
        <f>E117*F117</f>
        <v>0</v>
      </c>
    </row>
    <row r="118" spans="1:7" ht="13.1">
      <c r="A118" s="131"/>
      <c r="B118" s="103" t="s">
        <v>187</v>
      </c>
      <c r="C118" s="104" t="str">
        <f>CONCATENATE(B113," ",C113)</f>
        <v>799 Ostatní</v>
      </c>
      <c r="D118" s="132"/>
      <c r="E118" s="133"/>
      <c r="F118" s="134"/>
      <c r="G118" s="105">
        <f>SUM(G113:G117)</f>
        <v>0</v>
      </c>
    </row>
    <row r="119" spans="1:7" ht="13.1">
      <c r="A119" s="94" t="s">
        <v>182</v>
      </c>
      <c r="B119" s="95" t="s">
        <v>275</v>
      </c>
      <c r="C119" s="96" t="s">
        <v>276</v>
      </c>
      <c r="D119" s="128"/>
      <c r="E119" s="129"/>
      <c r="F119" s="129"/>
      <c r="G119" s="130"/>
    </row>
    <row r="120" spans="1:7" ht="12.45">
      <c r="A120" s="97">
        <v>40</v>
      </c>
      <c r="B120" s="98" t="s">
        <v>277</v>
      </c>
      <c r="C120" s="99" t="s">
        <v>278</v>
      </c>
      <c r="D120" s="100" t="s">
        <v>207</v>
      </c>
      <c r="E120" s="101">
        <v>19.8367</v>
      </c>
      <c r="F120" s="101"/>
      <c r="G120" s="102">
        <f t="shared" ref="G120:G125" si="0">E120*F120</f>
        <v>0</v>
      </c>
    </row>
    <row r="121" spans="1:7" ht="20.95">
      <c r="A121" s="97">
        <v>41</v>
      </c>
      <c r="B121" s="98" t="s">
        <v>279</v>
      </c>
      <c r="C121" s="99" t="s">
        <v>280</v>
      </c>
      <c r="D121" s="100" t="s">
        <v>207</v>
      </c>
      <c r="E121" s="101">
        <v>378.05630000000002</v>
      </c>
      <c r="F121" s="101"/>
      <c r="G121" s="102">
        <f t="shared" si="0"/>
        <v>0</v>
      </c>
    </row>
    <row r="122" spans="1:7" ht="12.45">
      <c r="A122" s="97">
        <v>42</v>
      </c>
      <c r="B122" s="98" t="s">
        <v>281</v>
      </c>
      <c r="C122" s="99" t="s">
        <v>282</v>
      </c>
      <c r="D122" s="100" t="s">
        <v>207</v>
      </c>
      <c r="E122" s="101">
        <v>19.8367</v>
      </c>
      <c r="F122" s="101"/>
      <c r="G122" s="102">
        <f t="shared" si="0"/>
        <v>0</v>
      </c>
    </row>
    <row r="123" spans="1:7" ht="12.45">
      <c r="A123" s="97">
        <v>43</v>
      </c>
      <c r="B123" s="98" t="s">
        <v>283</v>
      </c>
      <c r="C123" s="99" t="s">
        <v>284</v>
      </c>
      <c r="D123" s="100" t="s">
        <v>207</v>
      </c>
      <c r="E123" s="101">
        <v>198.3672</v>
      </c>
      <c r="F123" s="101"/>
      <c r="G123" s="102">
        <f t="shared" si="0"/>
        <v>0</v>
      </c>
    </row>
    <row r="124" spans="1:7" ht="12.45">
      <c r="A124" s="97">
        <v>44</v>
      </c>
      <c r="B124" s="98" t="s">
        <v>285</v>
      </c>
      <c r="C124" s="99" t="s">
        <v>286</v>
      </c>
      <c r="D124" s="100" t="s">
        <v>207</v>
      </c>
      <c r="E124" s="101">
        <v>19.8367</v>
      </c>
      <c r="F124" s="101"/>
      <c r="G124" s="102">
        <f t="shared" si="0"/>
        <v>0</v>
      </c>
    </row>
    <row r="125" spans="1:7" ht="12.45">
      <c r="A125" s="97">
        <v>45</v>
      </c>
      <c r="B125" s="98" t="s">
        <v>287</v>
      </c>
      <c r="C125" s="99" t="s">
        <v>288</v>
      </c>
      <c r="D125" s="100" t="s">
        <v>207</v>
      </c>
      <c r="E125" s="101">
        <v>19.8367</v>
      </c>
      <c r="F125" s="101"/>
      <c r="G125" s="102">
        <f t="shared" si="0"/>
        <v>0</v>
      </c>
    </row>
    <row r="126" spans="1:7" ht="13.1">
      <c r="A126" s="131"/>
      <c r="B126" s="103" t="s">
        <v>187</v>
      </c>
      <c r="C126" s="104" t="str">
        <f>CONCATENATE(B119," ",C119)</f>
        <v>D96 Přesuny suti a vybouraných hmot</v>
      </c>
      <c r="D126" s="132"/>
      <c r="E126" s="133"/>
      <c r="F126" s="134"/>
      <c r="G126" s="105">
        <f>SUM(G119:G125)</f>
        <v>0</v>
      </c>
    </row>
    <row r="127" spans="1:7" ht="12.45">
      <c r="E127" s="74"/>
    </row>
    <row r="128" spans="1:7" ht="12.45">
      <c r="E128" s="74"/>
    </row>
    <row r="129" spans="1:7" s="112" customFormat="1" ht="13.1">
      <c r="B129" s="112" t="s">
        <v>289</v>
      </c>
      <c r="G129" s="113">
        <f>SUM(G126,G118,G112,G101,G71,G68,G61,G58,G55,G47,G36,G33,G25,G9)</f>
        <v>0</v>
      </c>
    </row>
    <row r="130" spans="1:7" s="112" customFormat="1" ht="13.1"/>
    <row r="131" spans="1:7" s="112" customFormat="1" ht="13.1">
      <c r="B131" s="112" t="s">
        <v>640</v>
      </c>
      <c r="G131" s="113"/>
    </row>
    <row r="132" spans="1:7" s="112" customFormat="1" ht="13.1"/>
    <row r="133" spans="1:7" s="112" customFormat="1" ht="13.1">
      <c r="A133" s="114"/>
      <c r="B133" s="114" t="s">
        <v>290</v>
      </c>
      <c r="C133" s="114"/>
      <c r="D133" s="114"/>
      <c r="E133" s="114"/>
      <c r="F133" s="114"/>
      <c r="G133" s="115">
        <f>G129+G131</f>
        <v>0</v>
      </c>
    </row>
    <row r="134" spans="1:7" ht="12.45">
      <c r="E134" s="74"/>
    </row>
    <row r="135" spans="1:7" ht="12.45">
      <c r="E135" s="74"/>
    </row>
    <row r="136" spans="1:7" ht="12.45">
      <c r="E136" s="74"/>
    </row>
    <row r="137" spans="1:7" ht="12.45">
      <c r="E137" s="74"/>
    </row>
    <row r="138" spans="1:7" ht="12.45">
      <c r="E138" s="74"/>
    </row>
    <row r="139" spans="1:7" ht="12.45">
      <c r="E139" s="74"/>
    </row>
    <row r="140" spans="1:7" ht="12.45">
      <c r="E140" s="74"/>
    </row>
    <row r="141" spans="1:7" ht="12.45">
      <c r="E141" s="74"/>
    </row>
    <row r="142" spans="1:7" ht="12.45">
      <c r="E142" s="74"/>
    </row>
    <row r="143" spans="1:7" ht="12.45">
      <c r="E143" s="74"/>
    </row>
    <row r="144" spans="1:7" ht="12.45">
      <c r="E144" s="74"/>
    </row>
    <row r="145" spans="1:7" ht="12.45">
      <c r="A145" s="75"/>
      <c r="B145" s="75"/>
      <c r="C145" s="75"/>
      <c r="D145" s="75"/>
      <c r="E145" s="75"/>
      <c r="F145" s="75"/>
      <c r="G145" s="75"/>
    </row>
    <row r="146" spans="1:7" ht="12.45">
      <c r="A146" s="75"/>
      <c r="B146" s="75"/>
      <c r="C146" s="75"/>
      <c r="D146" s="75"/>
      <c r="E146" s="75"/>
      <c r="F146" s="75"/>
      <c r="G146" s="75"/>
    </row>
    <row r="147" spans="1:7" ht="12.45">
      <c r="A147" s="75"/>
      <c r="B147" s="75"/>
      <c r="C147" s="75"/>
      <c r="D147" s="75"/>
      <c r="E147" s="75"/>
      <c r="F147" s="75"/>
      <c r="G147" s="75"/>
    </row>
    <row r="148" spans="1:7" ht="12.45">
      <c r="A148" s="75"/>
      <c r="B148" s="75"/>
      <c r="C148" s="75"/>
      <c r="D148" s="75"/>
      <c r="E148" s="75"/>
      <c r="F148" s="75"/>
      <c r="G148" s="75"/>
    </row>
    <row r="149" spans="1:7" ht="12.45">
      <c r="E149" s="74"/>
    </row>
    <row r="150" spans="1:7" ht="12.45">
      <c r="E150" s="74"/>
    </row>
    <row r="151" spans="1:7" ht="12.45">
      <c r="E151" s="74"/>
    </row>
    <row r="152" spans="1:7" ht="12.45">
      <c r="E152" s="74"/>
    </row>
    <row r="153" spans="1:7" ht="12.45">
      <c r="E153" s="74"/>
    </row>
    <row r="154" spans="1:7" ht="12.45">
      <c r="E154" s="74"/>
    </row>
    <row r="155" spans="1:7" ht="12.45">
      <c r="E155" s="74"/>
    </row>
    <row r="156" spans="1:7" ht="12.45">
      <c r="E156" s="74"/>
    </row>
    <row r="157" spans="1:7" ht="12.45">
      <c r="E157" s="74"/>
    </row>
    <row r="158" spans="1:7" ht="12.45">
      <c r="E158" s="74"/>
    </row>
    <row r="159" spans="1:7" ht="12.45">
      <c r="E159" s="74"/>
    </row>
    <row r="160" spans="1:7" ht="12.45">
      <c r="E160" s="74"/>
    </row>
    <row r="161" spans="5:5" ht="12.45">
      <c r="E161" s="74"/>
    </row>
    <row r="162" spans="5:5" ht="12.45">
      <c r="E162" s="74"/>
    </row>
    <row r="163" spans="5:5" ht="12.45">
      <c r="E163" s="74"/>
    </row>
    <row r="164" spans="5:5" ht="12.45">
      <c r="E164" s="74"/>
    </row>
    <row r="165" spans="5:5" ht="12.45">
      <c r="E165" s="74"/>
    </row>
    <row r="166" spans="5:5" ht="12.45">
      <c r="E166" s="74"/>
    </row>
    <row r="167" spans="5:5" ht="12.45">
      <c r="E167" s="74"/>
    </row>
    <row r="168" spans="5:5" ht="12.45">
      <c r="E168" s="74"/>
    </row>
    <row r="169" spans="5:5" ht="12.45">
      <c r="E169" s="74"/>
    </row>
    <row r="170" spans="5:5" ht="12.45">
      <c r="E170" s="74"/>
    </row>
    <row r="171" spans="5:5" ht="12.45">
      <c r="E171" s="74"/>
    </row>
    <row r="172" spans="5:5" ht="12.45">
      <c r="E172" s="74"/>
    </row>
    <row r="173" spans="5:5" ht="12.45">
      <c r="E173" s="74"/>
    </row>
    <row r="174" spans="5:5" ht="12.45">
      <c r="E174" s="74"/>
    </row>
    <row r="175" spans="5:5" ht="12.45">
      <c r="E175" s="74"/>
    </row>
    <row r="176" spans="5:5" ht="12.45">
      <c r="E176" s="74"/>
    </row>
    <row r="177" spans="1:7" ht="12.45">
      <c r="E177" s="74"/>
    </row>
    <row r="178" spans="1:7" ht="12.45">
      <c r="E178" s="74"/>
    </row>
    <row r="179" spans="1:7" ht="12.45">
      <c r="E179" s="74"/>
    </row>
    <row r="180" spans="1:7" ht="12.45">
      <c r="A180" s="76"/>
      <c r="B180" s="76"/>
    </row>
    <row r="181" spans="1:7" ht="12.45">
      <c r="A181" s="75"/>
      <c r="B181" s="75"/>
      <c r="C181" s="78"/>
      <c r="D181" s="78"/>
      <c r="E181" s="79"/>
      <c r="F181" s="78"/>
      <c r="G181" s="80"/>
    </row>
    <row r="182" spans="1:7" ht="12.45">
      <c r="A182" s="81"/>
      <c r="B182" s="81"/>
      <c r="C182" s="75"/>
      <c r="D182" s="75"/>
      <c r="E182" s="82"/>
      <c r="F182" s="75"/>
      <c r="G182" s="75"/>
    </row>
    <row r="183" spans="1:7" ht="12.45">
      <c r="A183" s="75"/>
      <c r="B183" s="75"/>
      <c r="C183" s="75"/>
      <c r="D183" s="75"/>
      <c r="E183" s="82"/>
      <c r="F183" s="75"/>
      <c r="G183" s="75"/>
    </row>
    <row r="184" spans="1:7" ht="12.45">
      <c r="A184" s="75"/>
      <c r="B184" s="75"/>
      <c r="C184" s="75"/>
      <c r="D184" s="75"/>
      <c r="E184" s="82"/>
      <c r="F184" s="75"/>
      <c r="G184" s="75"/>
    </row>
    <row r="185" spans="1:7" ht="12.45">
      <c r="A185" s="75"/>
      <c r="B185" s="75"/>
      <c r="C185" s="75"/>
      <c r="D185" s="75"/>
      <c r="E185" s="82"/>
      <c r="F185" s="75"/>
      <c r="G185" s="75"/>
    </row>
    <row r="186" spans="1:7" ht="12.45">
      <c r="A186" s="75"/>
      <c r="B186" s="75"/>
      <c r="C186" s="75"/>
      <c r="D186" s="75"/>
      <c r="E186" s="82"/>
      <c r="F186" s="75"/>
      <c r="G186" s="75"/>
    </row>
    <row r="187" spans="1:7" ht="12.45">
      <c r="A187" s="75"/>
      <c r="B187" s="75"/>
      <c r="C187" s="75"/>
      <c r="D187" s="75"/>
      <c r="E187" s="82"/>
      <c r="F187" s="75"/>
      <c r="G187" s="75"/>
    </row>
    <row r="188" spans="1:7" ht="12.45">
      <c r="A188" s="75"/>
      <c r="B188" s="75"/>
      <c r="C188" s="75"/>
      <c r="D188" s="75"/>
      <c r="E188" s="82"/>
      <c r="F188" s="75"/>
      <c r="G188" s="75"/>
    </row>
    <row r="189" spans="1:7" ht="12.45">
      <c r="A189" s="75"/>
      <c r="B189" s="75"/>
      <c r="C189" s="75"/>
      <c r="D189" s="75"/>
      <c r="E189" s="82"/>
      <c r="F189" s="75"/>
      <c r="G189" s="75"/>
    </row>
    <row r="190" spans="1:7" ht="12.45">
      <c r="A190" s="75"/>
      <c r="B190" s="75"/>
      <c r="C190" s="75"/>
      <c r="D190" s="75"/>
      <c r="E190" s="82"/>
      <c r="F190" s="75"/>
      <c r="G190" s="75"/>
    </row>
    <row r="191" spans="1:7" ht="12.45">
      <c r="A191" s="75"/>
      <c r="B191" s="75"/>
      <c r="C191" s="75"/>
      <c r="D191" s="75"/>
      <c r="E191" s="82"/>
      <c r="F191" s="75"/>
      <c r="G191" s="75"/>
    </row>
    <row r="192" spans="1:7" ht="12.45">
      <c r="A192" s="75"/>
      <c r="B192" s="75"/>
      <c r="C192" s="75"/>
      <c r="D192" s="75"/>
      <c r="E192" s="82"/>
      <c r="F192" s="75"/>
      <c r="G192" s="75"/>
    </row>
    <row r="193" spans="1:7" ht="12.45">
      <c r="A193" s="75"/>
      <c r="B193" s="75"/>
      <c r="C193" s="75"/>
      <c r="D193" s="75"/>
      <c r="E193" s="82"/>
      <c r="F193" s="75"/>
      <c r="G193" s="75"/>
    </row>
    <row r="194" spans="1:7" ht="12.45">
      <c r="A194" s="75"/>
      <c r="B194" s="75"/>
      <c r="C194" s="75"/>
      <c r="D194" s="75"/>
      <c r="E194" s="82"/>
      <c r="F194" s="75"/>
      <c r="G194" s="75"/>
    </row>
    <row r="210" spans="5:5" ht="12.45">
      <c r="E210" s="74"/>
    </row>
    <row r="211" spans="5:5" ht="12.45">
      <c r="E211" s="74"/>
    </row>
    <row r="212" spans="5:5" ht="12.45">
      <c r="E212" s="74"/>
    </row>
    <row r="213" spans="5:5" ht="12.45">
      <c r="E213" s="74"/>
    </row>
    <row r="214" spans="5:5" ht="12.45">
      <c r="E214" s="74"/>
    </row>
    <row r="215" spans="5:5" ht="12.45">
      <c r="E215" s="74"/>
    </row>
    <row r="216" spans="5:5" ht="12.45">
      <c r="E216" s="74"/>
    </row>
    <row r="217" spans="5:5" ht="12.45">
      <c r="E217" s="74"/>
    </row>
    <row r="218" spans="5:5" ht="12.45">
      <c r="E218" s="74"/>
    </row>
    <row r="219" spans="5:5" ht="12.45">
      <c r="E219" s="74"/>
    </row>
    <row r="220" spans="5:5" ht="12.45">
      <c r="E220" s="74"/>
    </row>
    <row r="221" spans="5:5" ht="12.45">
      <c r="E221" s="74"/>
    </row>
    <row r="222" spans="5:5" ht="12.45">
      <c r="E222" s="74"/>
    </row>
    <row r="223" spans="5:5" ht="12.45">
      <c r="E223" s="74"/>
    </row>
    <row r="224" spans="5:5" ht="12.45">
      <c r="E224" s="74"/>
    </row>
    <row r="225" spans="5:5" ht="12.45">
      <c r="E225" s="74"/>
    </row>
    <row r="226" spans="5:5" ht="12.45">
      <c r="E226" s="74"/>
    </row>
    <row r="227" spans="5:5" ht="12.45">
      <c r="E227" s="74"/>
    </row>
    <row r="228" spans="5:5" ht="12.45">
      <c r="E228" s="74"/>
    </row>
    <row r="229" spans="5:5" ht="12.45">
      <c r="E229" s="74"/>
    </row>
    <row r="230" spans="5:5" ht="12.45">
      <c r="E230" s="74"/>
    </row>
    <row r="231" spans="5:5" ht="12.45">
      <c r="E231" s="74"/>
    </row>
    <row r="232" spans="5:5" ht="12.45">
      <c r="E232" s="74"/>
    </row>
    <row r="233" spans="5:5" ht="12.45">
      <c r="E233" s="74"/>
    </row>
    <row r="234" spans="5:5" ht="12.45">
      <c r="E234" s="74"/>
    </row>
    <row r="235" spans="5:5" ht="12.45">
      <c r="E235" s="74"/>
    </row>
    <row r="236" spans="5:5" ht="12.45">
      <c r="E236" s="74"/>
    </row>
    <row r="237" spans="5:5" ht="12.45">
      <c r="E237" s="74"/>
    </row>
    <row r="238" spans="5:5" ht="12.45">
      <c r="E238" s="74"/>
    </row>
    <row r="239" spans="5:5" ht="12.45">
      <c r="E239" s="74"/>
    </row>
    <row r="240" spans="5:5" ht="12.45">
      <c r="E240" s="74"/>
    </row>
    <row r="241" spans="5:5" ht="12.45">
      <c r="E241" s="74"/>
    </row>
    <row r="242" spans="5:5" ht="12.45">
      <c r="E242" s="74"/>
    </row>
    <row r="243" spans="5:5" ht="12.45">
      <c r="E243" s="74"/>
    </row>
    <row r="244" spans="5:5" ht="12.45">
      <c r="E244" s="74"/>
    </row>
    <row r="245" spans="5:5" ht="12.45">
      <c r="E245" s="74"/>
    </row>
    <row r="246" spans="5:5" ht="12.45">
      <c r="E246" s="74"/>
    </row>
    <row r="247" spans="5:5" ht="12.45">
      <c r="E247" s="74"/>
    </row>
    <row r="248" spans="5:5" ht="12.45">
      <c r="E248" s="74"/>
    </row>
    <row r="249" spans="5:5" ht="12.45">
      <c r="E249" s="74"/>
    </row>
    <row r="250" spans="5:5" ht="12.45">
      <c r="E250" s="74"/>
    </row>
    <row r="251" spans="5:5" ht="12.45">
      <c r="E251" s="74"/>
    </row>
    <row r="252" spans="5:5" ht="12.45">
      <c r="E252" s="74"/>
    </row>
    <row r="253" spans="5:5" ht="12.45">
      <c r="E253" s="74"/>
    </row>
    <row r="254" spans="5:5" ht="12.45">
      <c r="E254" s="74"/>
    </row>
    <row r="255" spans="5:5" ht="12.45">
      <c r="E255" s="74"/>
    </row>
    <row r="256" spans="5:5" ht="12.45">
      <c r="E256" s="74"/>
    </row>
    <row r="257" spans="5:5" ht="12.45">
      <c r="E257" s="74"/>
    </row>
    <row r="258" spans="5:5" ht="12.45">
      <c r="E258" s="74"/>
    </row>
    <row r="259" spans="5:5" ht="12.45">
      <c r="E259" s="74"/>
    </row>
    <row r="260" spans="5:5" ht="12.45">
      <c r="E260" s="74"/>
    </row>
    <row r="261" spans="5:5" ht="12.45">
      <c r="E261" s="74"/>
    </row>
    <row r="262" spans="5:5" ht="12.45">
      <c r="E262" s="74"/>
    </row>
    <row r="263" spans="5:5" ht="12.45">
      <c r="E263" s="74"/>
    </row>
    <row r="264" spans="5:5" ht="12.45">
      <c r="E264" s="74"/>
    </row>
    <row r="265" spans="5:5" ht="12.45">
      <c r="E265" s="74"/>
    </row>
    <row r="266" spans="5:5" ht="12.45">
      <c r="E266" s="74"/>
    </row>
    <row r="267" spans="5:5" ht="12.45">
      <c r="E267" s="74"/>
    </row>
    <row r="268" spans="5:5" ht="12.45">
      <c r="E268" s="74"/>
    </row>
    <row r="269" spans="5:5" ht="12.45">
      <c r="E269" s="74"/>
    </row>
    <row r="270" spans="5:5" ht="12.45">
      <c r="E270" s="74"/>
    </row>
    <row r="271" spans="5:5" ht="12.45">
      <c r="E271" s="74"/>
    </row>
    <row r="272" spans="5:5" ht="12.45">
      <c r="E272" s="74"/>
    </row>
    <row r="273" spans="5:5" ht="12.45">
      <c r="E273" s="74"/>
    </row>
    <row r="274" spans="5:5" ht="12.45">
      <c r="E274" s="74"/>
    </row>
    <row r="275" spans="5:5" ht="12.45">
      <c r="E275" s="74"/>
    </row>
    <row r="276" spans="5:5" ht="12.45">
      <c r="E276" s="74"/>
    </row>
    <row r="277" spans="5:5" ht="12.45">
      <c r="E277" s="74"/>
    </row>
    <row r="278" spans="5:5" ht="12.45">
      <c r="E278" s="74"/>
    </row>
    <row r="279" spans="5:5" ht="12.45">
      <c r="E279" s="74"/>
    </row>
    <row r="280" spans="5:5" ht="12.45">
      <c r="E280" s="74"/>
    </row>
    <row r="281" spans="5:5" ht="12.45">
      <c r="E281" s="74"/>
    </row>
    <row r="282" spans="5:5" ht="12.45">
      <c r="E282" s="74"/>
    </row>
    <row r="283" spans="5:5" ht="12.45">
      <c r="E283" s="74"/>
    </row>
    <row r="284" spans="5:5" ht="12.45">
      <c r="E284" s="74"/>
    </row>
    <row r="285" spans="5:5" ht="12.45">
      <c r="E285" s="74"/>
    </row>
    <row r="286" spans="5:5" ht="12.45">
      <c r="E286" s="74"/>
    </row>
    <row r="287" spans="5:5" ht="12.45">
      <c r="E287" s="74"/>
    </row>
    <row r="288" spans="5:5" ht="12.45">
      <c r="E288" s="74"/>
    </row>
    <row r="289" spans="5:5" ht="12.45">
      <c r="E289" s="74"/>
    </row>
    <row r="290" spans="5:5" ht="12.45">
      <c r="E290" s="74"/>
    </row>
    <row r="291" spans="5:5" ht="12.45">
      <c r="E291" s="74"/>
    </row>
    <row r="292" spans="5:5" ht="12.45">
      <c r="E292" s="74"/>
    </row>
    <row r="293" spans="5:5" ht="12.45">
      <c r="E293" s="74"/>
    </row>
    <row r="294" spans="5:5" ht="12.45">
      <c r="E294" s="74"/>
    </row>
    <row r="295" spans="5:5" ht="12.45">
      <c r="E295" s="74"/>
    </row>
    <row r="296" spans="5:5" ht="12.45">
      <c r="E296" s="74"/>
    </row>
    <row r="297" spans="5:5" ht="12.45">
      <c r="E297" s="74"/>
    </row>
    <row r="298" spans="5:5" ht="12.45">
      <c r="E298" s="74"/>
    </row>
    <row r="299" spans="5:5" ht="12.45">
      <c r="E299" s="74"/>
    </row>
    <row r="300" spans="5:5" ht="12.45">
      <c r="E300" s="74"/>
    </row>
    <row r="301" spans="5:5" ht="12.45">
      <c r="E301" s="74"/>
    </row>
    <row r="302" spans="5:5" ht="12.45">
      <c r="E302" s="74"/>
    </row>
    <row r="303" spans="5:5" ht="12.45">
      <c r="E303" s="74"/>
    </row>
    <row r="304" spans="5:5" ht="12.45">
      <c r="E304" s="74"/>
    </row>
    <row r="305" spans="5:5" ht="12.45">
      <c r="E305" s="74"/>
    </row>
    <row r="306" spans="5:5" ht="12.45">
      <c r="E306" s="74"/>
    </row>
    <row r="307" spans="5:5" ht="12.45">
      <c r="E307" s="74"/>
    </row>
    <row r="308" spans="5:5" ht="12.45">
      <c r="E308" s="74"/>
    </row>
    <row r="309" spans="5:5" ht="12.45">
      <c r="E309" s="74"/>
    </row>
    <row r="310" spans="5:5" ht="12.45">
      <c r="E310" s="74"/>
    </row>
    <row r="311" spans="5:5" ht="12.45">
      <c r="E311" s="74"/>
    </row>
    <row r="312" spans="5:5" ht="12.45">
      <c r="E312" s="74"/>
    </row>
    <row r="313" spans="5:5" ht="12.45">
      <c r="E313" s="74"/>
    </row>
    <row r="314" spans="5:5" ht="12.45">
      <c r="E314" s="74"/>
    </row>
    <row r="315" spans="5:5" ht="12.45">
      <c r="E315" s="74"/>
    </row>
    <row r="316" spans="5:5" ht="12.45">
      <c r="E316" s="74"/>
    </row>
    <row r="317" spans="5:5" ht="12.45">
      <c r="E317" s="74"/>
    </row>
    <row r="318" spans="5:5" ht="12.45">
      <c r="E318" s="74"/>
    </row>
    <row r="319" spans="5:5" ht="12.45">
      <c r="E319" s="74"/>
    </row>
    <row r="320" spans="5:5" ht="12.45">
      <c r="E320" s="74"/>
    </row>
    <row r="321" spans="5:5" ht="12.45">
      <c r="E321" s="74"/>
    </row>
    <row r="322" spans="5:5" ht="12.45">
      <c r="E322" s="74"/>
    </row>
    <row r="323" spans="5:5" ht="12.45">
      <c r="E323" s="74"/>
    </row>
    <row r="324" spans="5:5" ht="12.45">
      <c r="E324" s="74"/>
    </row>
    <row r="325" spans="5:5" ht="12.45">
      <c r="E325" s="74"/>
    </row>
    <row r="326" spans="5:5" ht="12.45">
      <c r="E326" s="74"/>
    </row>
    <row r="327" spans="5:5" ht="12.45">
      <c r="E327" s="74"/>
    </row>
    <row r="328" spans="5:5" ht="12.45">
      <c r="E328" s="74"/>
    </row>
    <row r="329" spans="5:5" ht="12.45">
      <c r="E329" s="74"/>
    </row>
    <row r="330" spans="5:5" ht="12.45">
      <c r="E330" s="74"/>
    </row>
    <row r="331" spans="5:5" ht="12.45">
      <c r="E331" s="74"/>
    </row>
    <row r="332" spans="5:5" ht="12.45">
      <c r="E332" s="74"/>
    </row>
    <row r="333" spans="5:5" ht="12.45">
      <c r="E333" s="74"/>
    </row>
    <row r="334" spans="5:5" ht="12.45">
      <c r="E334" s="74"/>
    </row>
    <row r="335" spans="5:5" ht="12.45">
      <c r="E335" s="74"/>
    </row>
    <row r="336" spans="5:5" ht="12.45">
      <c r="E336" s="74"/>
    </row>
    <row r="337" spans="5:5" ht="12.45">
      <c r="E337" s="74"/>
    </row>
    <row r="338" spans="5:5" ht="12.45">
      <c r="E338" s="74"/>
    </row>
    <row r="339" spans="5:5" ht="12.45">
      <c r="E339" s="74"/>
    </row>
    <row r="340" spans="5:5" ht="12.45">
      <c r="E340" s="74"/>
    </row>
    <row r="341" spans="5:5" ht="12.45">
      <c r="E341" s="74"/>
    </row>
    <row r="342" spans="5:5" ht="12.45">
      <c r="E342" s="74"/>
    </row>
    <row r="343" spans="5:5" ht="12.45">
      <c r="E343" s="74"/>
    </row>
    <row r="344" spans="5:5" ht="12.45">
      <c r="E344" s="74"/>
    </row>
    <row r="345" spans="5:5" ht="12.45">
      <c r="E345" s="74"/>
    </row>
    <row r="346" spans="5:5" ht="12.45">
      <c r="E346" s="74"/>
    </row>
    <row r="347" spans="5:5" ht="12.45">
      <c r="E347" s="74"/>
    </row>
    <row r="348" spans="5:5" ht="12.45">
      <c r="E348" s="74"/>
    </row>
    <row r="349" spans="5:5" ht="12.45">
      <c r="E349" s="74"/>
    </row>
    <row r="350" spans="5:5" ht="12.45">
      <c r="E350" s="74"/>
    </row>
    <row r="351" spans="5:5" ht="12.45">
      <c r="E351" s="74"/>
    </row>
    <row r="352" spans="5:5" ht="12.45">
      <c r="E352" s="74"/>
    </row>
    <row r="353" spans="5:5" ht="12.45">
      <c r="E353" s="74"/>
    </row>
    <row r="354" spans="5:5" ht="12.45">
      <c r="E354" s="74"/>
    </row>
    <row r="355" spans="5:5" ht="12.45">
      <c r="E355" s="74"/>
    </row>
    <row r="356" spans="5:5" ht="12.45">
      <c r="E356" s="74"/>
    </row>
    <row r="357" spans="5:5" ht="12.45">
      <c r="E357" s="74"/>
    </row>
    <row r="358" spans="5:5" ht="12.45">
      <c r="E358" s="74"/>
    </row>
    <row r="359" spans="5:5" ht="12.45">
      <c r="E359" s="74"/>
    </row>
    <row r="360" spans="5:5" ht="12.45">
      <c r="E360" s="74"/>
    </row>
    <row r="361" spans="5:5" ht="12.45">
      <c r="E361" s="74"/>
    </row>
    <row r="362" spans="5:5" ht="12.45">
      <c r="E362" s="74"/>
    </row>
    <row r="363" spans="5:5" ht="12.45">
      <c r="E363" s="74"/>
    </row>
    <row r="364" spans="5:5" ht="12.45">
      <c r="E364" s="74"/>
    </row>
    <row r="365" spans="5:5" ht="12.45">
      <c r="E365" s="74"/>
    </row>
    <row r="366" spans="5:5" ht="12.45">
      <c r="E366" s="74"/>
    </row>
    <row r="367" spans="5:5" ht="12.45">
      <c r="E367" s="74"/>
    </row>
    <row r="368" spans="5:5" ht="12.45">
      <c r="E368" s="74"/>
    </row>
    <row r="369" spans="5:5" ht="12.45">
      <c r="E369" s="74"/>
    </row>
    <row r="370" spans="5:5" ht="12.45">
      <c r="E370" s="74"/>
    </row>
    <row r="371" spans="5:5" ht="12.45">
      <c r="E371" s="74"/>
    </row>
    <row r="372" spans="5:5" ht="12.45">
      <c r="E372" s="74"/>
    </row>
    <row r="373" spans="5:5" ht="12.45">
      <c r="E373" s="74"/>
    </row>
    <row r="374" spans="5:5" ht="12.45">
      <c r="E374" s="74"/>
    </row>
    <row r="375" spans="5:5" ht="12.45">
      <c r="E375" s="74"/>
    </row>
    <row r="376" spans="5:5" ht="12.45">
      <c r="E376" s="74"/>
    </row>
    <row r="377" spans="5:5" ht="12.45">
      <c r="E377" s="74"/>
    </row>
    <row r="378" spans="5:5" ht="12.45">
      <c r="E378" s="74"/>
    </row>
    <row r="379" spans="5:5" ht="12.45">
      <c r="E379" s="74"/>
    </row>
    <row r="380" spans="5:5" ht="12.45">
      <c r="E380" s="74"/>
    </row>
    <row r="381" spans="5:5" ht="12.45">
      <c r="E381" s="74"/>
    </row>
    <row r="382" spans="5:5" ht="12.45">
      <c r="E382" s="74"/>
    </row>
    <row r="383" spans="5:5" ht="12.45">
      <c r="E383" s="74"/>
    </row>
    <row r="384" spans="5:5" ht="12.45">
      <c r="E384" s="74"/>
    </row>
    <row r="385" spans="5:5" ht="12.45">
      <c r="E385" s="74"/>
    </row>
    <row r="386" spans="5:5" ht="12.45">
      <c r="E386" s="74"/>
    </row>
    <row r="387" spans="5:5" ht="12.45">
      <c r="E387" s="74"/>
    </row>
    <row r="388" spans="5:5" ht="12.45">
      <c r="E388" s="74"/>
    </row>
    <row r="389" spans="5:5" ht="12.45">
      <c r="E389" s="74"/>
    </row>
    <row r="390" spans="5:5" ht="12.45">
      <c r="E390" s="74"/>
    </row>
    <row r="391" spans="5:5" ht="12.45">
      <c r="E391" s="74"/>
    </row>
    <row r="392" spans="5:5" ht="12.45">
      <c r="E392" s="74"/>
    </row>
    <row r="393" spans="5:5" ht="12.45">
      <c r="E393" s="74"/>
    </row>
    <row r="394" spans="5:5" ht="12.45">
      <c r="E394" s="74"/>
    </row>
    <row r="395" spans="5:5" ht="12.45">
      <c r="E395" s="74"/>
    </row>
    <row r="396" spans="5:5" ht="12.45">
      <c r="E396" s="74"/>
    </row>
    <row r="397" spans="5:5" ht="12.45">
      <c r="E397" s="74"/>
    </row>
    <row r="398" spans="5:5" ht="12.45">
      <c r="E398" s="74"/>
    </row>
    <row r="399" spans="5:5" ht="12.45">
      <c r="E399" s="74"/>
    </row>
    <row r="400" spans="5:5" ht="12.45">
      <c r="E400" s="74"/>
    </row>
    <row r="401" spans="5:5" ht="12.45">
      <c r="E401" s="74"/>
    </row>
    <row r="402" spans="5:5" ht="12.45">
      <c r="E402" s="74"/>
    </row>
    <row r="403" spans="5:5" ht="12.45">
      <c r="E403" s="74"/>
    </row>
    <row r="404" spans="5:5" ht="12.45">
      <c r="E404" s="74"/>
    </row>
    <row r="405" spans="5:5" ht="12.45">
      <c r="E405" s="74"/>
    </row>
    <row r="406" spans="5:5" ht="12.45">
      <c r="E406" s="74"/>
    </row>
    <row r="407" spans="5:5" ht="12.45">
      <c r="E407" s="74"/>
    </row>
    <row r="408" spans="5:5" ht="12.45">
      <c r="E408" s="74"/>
    </row>
    <row r="409" spans="5:5" ht="12.45">
      <c r="E409" s="74"/>
    </row>
    <row r="410" spans="5:5" ht="12.45">
      <c r="E410" s="74"/>
    </row>
    <row r="411" spans="5:5" ht="12.45">
      <c r="E411" s="74"/>
    </row>
    <row r="412" spans="5:5" ht="12.45">
      <c r="E412" s="74"/>
    </row>
    <row r="413" spans="5:5" ht="12.45">
      <c r="E413" s="74"/>
    </row>
    <row r="414" spans="5:5" ht="12.45">
      <c r="E414" s="74"/>
    </row>
    <row r="415" spans="5:5" ht="12.45">
      <c r="E415" s="74"/>
    </row>
    <row r="416" spans="5:5" ht="12.45">
      <c r="E416" s="74"/>
    </row>
    <row r="417" spans="5:5" ht="12.45">
      <c r="E417" s="74"/>
    </row>
    <row r="418" spans="5:5" ht="12.45">
      <c r="E418" s="74"/>
    </row>
    <row r="419" spans="5:5" ht="12.45">
      <c r="E419" s="74"/>
    </row>
    <row r="420" spans="5:5" ht="12.45">
      <c r="E420" s="74"/>
    </row>
    <row r="421" spans="5:5" ht="12.45">
      <c r="E421" s="74"/>
    </row>
    <row r="422" spans="5:5" ht="12.45">
      <c r="E422" s="74"/>
    </row>
    <row r="423" spans="5:5" ht="12.45">
      <c r="E423" s="74"/>
    </row>
    <row r="424" spans="5:5" ht="12.45">
      <c r="E424" s="74"/>
    </row>
    <row r="425" spans="5:5" ht="12.45">
      <c r="E425" s="74"/>
    </row>
    <row r="426" spans="5:5" ht="12.45">
      <c r="E426" s="74"/>
    </row>
    <row r="427" spans="5:5" ht="12.45">
      <c r="E427" s="74"/>
    </row>
    <row r="428" spans="5:5" ht="12.45">
      <c r="E428" s="74"/>
    </row>
    <row r="429" spans="5:5" ht="12.45">
      <c r="E429" s="74"/>
    </row>
    <row r="430" spans="5:5" ht="12.45">
      <c r="E430" s="74"/>
    </row>
    <row r="431" spans="5:5" ht="12.45">
      <c r="E431" s="74"/>
    </row>
    <row r="432" spans="5:5" ht="12.45">
      <c r="E432" s="74"/>
    </row>
    <row r="433" spans="5:5" ht="12.45">
      <c r="E433" s="74"/>
    </row>
    <row r="434" spans="5:5" ht="12.45">
      <c r="E434" s="74"/>
    </row>
    <row r="435" spans="5:5" ht="12.45">
      <c r="E435" s="74"/>
    </row>
    <row r="436" spans="5:5" ht="12.45">
      <c r="E436" s="74"/>
    </row>
    <row r="437" spans="5:5" ht="12.45">
      <c r="E437" s="74"/>
    </row>
    <row r="438" spans="5:5" ht="12.45">
      <c r="E438" s="74"/>
    </row>
    <row r="439" spans="5:5" ht="12.45">
      <c r="E439" s="74"/>
    </row>
    <row r="440" spans="5:5" ht="12.45">
      <c r="E440" s="74"/>
    </row>
    <row r="441" spans="5:5" ht="12.45">
      <c r="E441" s="74"/>
    </row>
    <row r="442" spans="5:5" ht="12.45">
      <c r="E442" s="74"/>
    </row>
    <row r="443" spans="5:5" ht="12.45">
      <c r="E443" s="74"/>
    </row>
    <row r="444" spans="5:5" ht="12.45">
      <c r="E444" s="74"/>
    </row>
    <row r="445" spans="5:5" ht="12.45">
      <c r="E445" s="74"/>
    </row>
    <row r="446" spans="5:5" ht="12.45">
      <c r="E446" s="74"/>
    </row>
    <row r="447" spans="5:5" ht="12.45">
      <c r="E447" s="74"/>
    </row>
    <row r="448" spans="5:5" ht="12.45">
      <c r="E448" s="74"/>
    </row>
    <row r="449" spans="5:5" ht="12.45">
      <c r="E449" s="74"/>
    </row>
    <row r="450" spans="5:5" ht="12.45">
      <c r="E450" s="74"/>
    </row>
    <row r="451" spans="5:5" ht="12.45">
      <c r="E451" s="74"/>
    </row>
    <row r="452" spans="5:5" ht="12.45">
      <c r="E452" s="74"/>
    </row>
    <row r="453" spans="5:5" ht="12.45">
      <c r="E453" s="74"/>
    </row>
    <row r="454" spans="5:5" ht="12.45">
      <c r="E454" s="74"/>
    </row>
    <row r="455" spans="5:5" ht="12.45">
      <c r="E455" s="74"/>
    </row>
    <row r="456" spans="5:5" ht="12.45">
      <c r="E456" s="74"/>
    </row>
    <row r="457" spans="5:5" ht="12.45">
      <c r="E457" s="74"/>
    </row>
    <row r="458" spans="5:5" ht="12.45">
      <c r="E458" s="74"/>
    </row>
    <row r="459" spans="5:5" ht="12.45">
      <c r="E459" s="74"/>
    </row>
    <row r="460" spans="5:5" ht="12.45">
      <c r="E460" s="74"/>
    </row>
    <row r="461" spans="5:5" ht="12.45">
      <c r="E461" s="74"/>
    </row>
    <row r="462" spans="5:5" ht="12.45">
      <c r="E462" s="74"/>
    </row>
    <row r="463" spans="5:5" ht="12.45">
      <c r="E463" s="74"/>
    </row>
    <row r="464" spans="5:5" ht="12.45">
      <c r="E464" s="74"/>
    </row>
    <row r="465" spans="5:5" ht="12.45">
      <c r="E465" s="74"/>
    </row>
    <row r="466" spans="5:5" ht="12.45">
      <c r="E466" s="74"/>
    </row>
    <row r="467" spans="5:5" ht="12.45">
      <c r="E467" s="74"/>
    </row>
    <row r="468" spans="5:5" ht="12.45">
      <c r="E468" s="74"/>
    </row>
    <row r="469" spans="5:5" ht="12.45">
      <c r="E469" s="74"/>
    </row>
    <row r="470" spans="5:5" ht="12.45">
      <c r="E470" s="74"/>
    </row>
    <row r="471" spans="5:5" ht="12.45">
      <c r="E471" s="74"/>
    </row>
    <row r="472" spans="5:5" ht="12.45">
      <c r="E472" s="74"/>
    </row>
    <row r="473" spans="5:5" ht="12.45">
      <c r="E473" s="74"/>
    </row>
    <row r="474" spans="5:5" ht="12.45">
      <c r="E474" s="74"/>
    </row>
    <row r="475" spans="5:5" ht="12.45">
      <c r="E475" s="74"/>
    </row>
    <row r="476" spans="5:5" ht="12.45">
      <c r="E476" s="74"/>
    </row>
  </sheetData>
  <mergeCells count="51">
    <mergeCell ref="C28:D28"/>
    <mergeCell ref="C29:D29"/>
    <mergeCell ref="C16:D16"/>
    <mergeCell ref="C18:D18"/>
    <mergeCell ref="C20:D20"/>
    <mergeCell ref="C22:D22"/>
    <mergeCell ref="C43:D43"/>
    <mergeCell ref="C46:D46"/>
    <mergeCell ref="C31:D31"/>
    <mergeCell ref="C32:D32"/>
    <mergeCell ref="C39:D39"/>
    <mergeCell ref="C40:D40"/>
    <mergeCell ref="C64:D64"/>
    <mergeCell ref="C50:D50"/>
    <mergeCell ref="C51:D51"/>
    <mergeCell ref="C52:D52"/>
    <mergeCell ref="C54:D54"/>
    <mergeCell ref="C66:D66"/>
    <mergeCell ref="C75:D75"/>
    <mergeCell ref="C78:D78"/>
    <mergeCell ref="C79:D79"/>
    <mergeCell ref="C80:D80"/>
    <mergeCell ref="C89:D89"/>
    <mergeCell ref="C90:D90"/>
    <mergeCell ref="C92:D92"/>
    <mergeCell ref="C81:D81"/>
    <mergeCell ref="C83:D83"/>
    <mergeCell ref="C84:D84"/>
    <mergeCell ref="C30:D30"/>
    <mergeCell ref="C42:D42"/>
    <mergeCell ref="C45:D45"/>
    <mergeCell ref="C74:D74"/>
    <mergeCell ref="C115:D115"/>
    <mergeCell ref="C106:D106"/>
    <mergeCell ref="C108:D108"/>
    <mergeCell ref="C110:D110"/>
    <mergeCell ref="C111:D111"/>
    <mergeCell ref="C100:D100"/>
    <mergeCell ref="C104:D104"/>
    <mergeCell ref="C105:D105"/>
    <mergeCell ref="C93:D93"/>
    <mergeCell ref="C95:D95"/>
    <mergeCell ref="C96:D96"/>
    <mergeCell ref="C86:D86"/>
    <mergeCell ref="A1:G1"/>
    <mergeCell ref="A4:B4"/>
    <mergeCell ref="E4:G4"/>
    <mergeCell ref="C14:D14"/>
    <mergeCell ref="C24:D24"/>
    <mergeCell ref="A3:B3"/>
    <mergeCell ref="C12:D12"/>
  </mergeCells>
  <phoneticPr fontId="17" type="noConversion"/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zoomScale="80" zoomScaleNormal="80" workbookViewId="0">
      <selection activeCell="H1" sqref="H1"/>
    </sheetView>
  </sheetViews>
  <sheetFormatPr defaultRowHeight="12.45"/>
  <cols>
    <col min="1" max="1" width="3.875" style="74" customWidth="1"/>
    <col min="2" max="2" width="12" style="74" customWidth="1"/>
    <col min="3" max="3" width="40.375" style="74" customWidth="1"/>
    <col min="4" max="4" width="5.625" style="74" customWidth="1"/>
    <col min="5" max="5" width="8.625" style="77" customWidth="1"/>
    <col min="6" max="6" width="9.875" style="74" customWidth="1"/>
    <col min="7" max="7" width="13.875" style="74" customWidth="1"/>
    <col min="8" max="71" width="9.125" style="74"/>
    <col min="72" max="72" width="3.875" style="74" customWidth="1"/>
    <col min="73" max="73" width="12" style="74" customWidth="1"/>
    <col min="74" max="74" width="40.375" style="74" customWidth="1"/>
    <col min="75" max="75" width="5.625" style="74" customWidth="1"/>
    <col min="76" max="76" width="8.625" style="74" customWidth="1"/>
    <col min="77" max="77" width="9.875" style="74" customWidth="1"/>
    <col min="78" max="78" width="13.875" style="74" customWidth="1"/>
    <col min="79" max="327" width="9.125" style="74"/>
    <col min="328" max="328" width="3.875" style="74" customWidth="1"/>
    <col min="329" max="329" width="12" style="74" customWidth="1"/>
    <col min="330" max="330" width="40.375" style="74" customWidth="1"/>
    <col min="331" max="331" width="5.625" style="74" customWidth="1"/>
    <col min="332" max="332" width="8.625" style="74" customWidth="1"/>
    <col min="333" max="333" width="9.875" style="74" customWidth="1"/>
    <col min="334" max="334" width="13.875" style="74" customWidth="1"/>
    <col min="335" max="583" width="9.125" style="74"/>
    <col min="584" max="584" width="3.875" style="74" customWidth="1"/>
    <col min="585" max="585" width="12" style="74" customWidth="1"/>
    <col min="586" max="586" width="40.375" style="74" customWidth="1"/>
    <col min="587" max="587" width="5.625" style="74" customWidth="1"/>
    <col min="588" max="588" width="8.625" style="74" customWidth="1"/>
    <col min="589" max="589" width="9.875" style="74" customWidth="1"/>
    <col min="590" max="590" width="13.875" style="74" customWidth="1"/>
    <col min="591" max="839" width="9.125" style="74"/>
    <col min="840" max="840" width="3.875" style="74" customWidth="1"/>
    <col min="841" max="841" width="12" style="74" customWidth="1"/>
    <col min="842" max="842" width="40.375" style="74" customWidth="1"/>
    <col min="843" max="843" width="5.625" style="74" customWidth="1"/>
    <col min="844" max="844" width="8.625" style="74" customWidth="1"/>
    <col min="845" max="845" width="9.875" style="74" customWidth="1"/>
    <col min="846" max="846" width="13.875" style="74" customWidth="1"/>
    <col min="847" max="1095" width="9.125" style="74"/>
    <col min="1096" max="1096" width="3.875" style="74" customWidth="1"/>
    <col min="1097" max="1097" width="12" style="74" customWidth="1"/>
    <col min="1098" max="1098" width="40.375" style="74" customWidth="1"/>
    <col min="1099" max="1099" width="5.625" style="74" customWidth="1"/>
    <col min="1100" max="1100" width="8.625" style="74" customWidth="1"/>
    <col min="1101" max="1101" width="9.875" style="74" customWidth="1"/>
    <col min="1102" max="1102" width="13.875" style="74" customWidth="1"/>
    <col min="1103" max="1351" width="9.125" style="74"/>
    <col min="1352" max="1352" width="3.875" style="74" customWidth="1"/>
    <col min="1353" max="1353" width="12" style="74" customWidth="1"/>
    <col min="1354" max="1354" width="40.375" style="74" customWidth="1"/>
    <col min="1355" max="1355" width="5.625" style="74" customWidth="1"/>
    <col min="1356" max="1356" width="8.625" style="74" customWidth="1"/>
    <col min="1357" max="1357" width="9.875" style="74" customWidth="1"/>
    <col min="1358" max="1358" width="13.875" style="74" customWidth="1"/>
    <col min="1359" max="1607" width="9.125" style="74"/>
    <col min="1608" max="1608" width="3.875" style="74" customWidth="1"/>
    <col min="1609" max="1609" width="12" style="74" customWidth="1"/>
    <col min="1610" max="1610" width="40.375" style="74" customWidth="1"/>
    <col min="1611" max="1611" width="5.625" style="74" customWidth="1"/>
    <col min="1612" max="1612" width="8.625" style="74" customWidth="1"/>
    <col min="1613" max="1613" width="9.875" style="74" customWidth="1"/>
    <col min="1614" max="1614" width="13.875" style="74" customWidth="1"/>
    <col min="1615" max="1863" width="9.125" style="74"/>
    <col min="1864" max="1864" width="3.875" style="74" customWidth="1"/>
    <col min="1865" max="1865" width="12" style="74" customWidth="1"/>
    <col min="1866" max="1866" width="40.375" style="74" customWidth="1"/>
    <col min="1867" max="1867" width="5.625" style="74" customWidth="1"/>
    <col min="1868" max="1868" width="8.625" style="74" customWidth="1"/>
    <col min="1869" max="1869" width="9.875" style="74" customWidth="1"/>
    <col min="1870" max="1870" width="13.875" style="74" customWidth="1"/>
    <col min="1871" max="2119" width="9.125" style="74"/>
    <col min="2120" max="2120" width="3.875" style="74" customWidth="1"/>
    <col min="2121" max="2121" width="12" style="74" customWidth="1"/>
    <col min="2122" max="2122" width="40.375" style="74" customWidth="1"/>
    <col min="2123" max="2123" width="5.625" style="74" customWidth="1"/>
    <col min="2124" max="2124" width="8.625" style="74" customWidth="1"/>
    <col min="2125" max="2125" width="9.875" style="74" customWidth="1"/>
    <col min="2126" max="2126" width="13.875" style="74" customWidth="1"/>
    <col min="2127" max="2375" width="9.125" style="74"/>
    <col min="2376" max="2376" width="3.875" style="74" customWidth="1"/>
    <col min="2377" max="2377" width="12" style="74" customWidth="1"/>
    <col min="2378" max="2378" width="40.375" style="74" customWidth="1"/>
    <col min="2379" max="2379" width="5.625" style="74" customWidth="1"/>
    <col min="2380" max="2380" width="8.625" style="74" customWidth="1"/>
    <col min="2381" max="2381" width="9.875" style="74" customWidth="1"/>
    <col min="2382" max="2382" width="13.875" style="74" customWidth="1"/>
    <col min="2383" max="2631" width="9.125" style="74"/>
    <col min="2632" max="2632" width="3.875" style="74" customWidth="1"/>
    <col min="2633" max="2633" width="12" style="74" customWidth="1"/>
    <col min="2634" max="2634" width="40.375" style="74" customWidth="1"/>
    <col min="2635" max="2635" width="5.625" style="74" customWidth="1"/>
    <col min="2636" max="2636" width="8.625" style="74" customWidth="1"/>
    <col min="2637" max="2637" width="9.875" style="74" customWidth="1"/>
    <col min="2638" max="2638" width="13.875" style="74" customWidth="1"/>
    <col min="2639" max="2887" width="9.125" style="74"/>
    <col min="2888" max="2888" width="3.875" style="74" customWidth="1"/>
    <col min="2889" max="2889" width="12" style="74" customWidth="1"/>
    <col min="2890" max="2890" width="40.375" style="74" customWidth="1"/>
    <col min="2891" max="2891" width="5.625" style="74" customWidth="1"/>
    <col min="2892" max="2892" width="8.625" style="74" customWidth="1"/>
    <col min="2893" max="2893" width="9.875" style="74" customWidth="1"/>
    <col min="2894" max="2894" width="13.875" style="74" customWidth="1"/>
    <col min="2895" max="3143" width="9.125" style="74"/>
    <col min="3144" max="3144" width="3.875" style="74" customWidth="1"/>
    <col min="3145" max="3145" width="12" style="74" customWidth="1"/>
    <col min="3146" max="3146" width="40.375" style="74" customWidth="1"/>
    <col min="3147" max="3147" width="5.625" style="74" customWidth="1"/>
    <col min="3148" max="3148" width="8.625" style="74" customWidth="1"/>
    <col min="3149" max="3149" width="9.875" style="74" customWidth="1"/>
    <col min="3150" max="3150" width="13.875" style="74" customWidth="1"/>
    <col min="3151" max="3399" width="9.125" style="74"/>
    <col min="3400" max="3400" width="3.875" style="74" customWidth="1"/>
    <col min="3401" max="3401" width="12" style="74" customWidth="1"/>
    <col min="3402" max="3402" width="40.375" style="74" customWidth="1"/>
    <col min="3403" max="3403" width="5.625" style="74" customWidth="1"/>
    <col min="3404" max="3404" width="8.625" style="74" customWidth="1"/>
    <col min="3405" max="3405" width="9.875" style="74" customWidth="1"/>
    <col min="3406" max="3406" width="13.875" style="74" customWidth="1"/>
    <col min="3407" max="3655" width="9.125" style="74"/>
    <col min="3656" max="3656" width="3.875" style="74" customWidth="1"/>
    <col min="3657" max="3657" width="12" style="74" customWidth="1"/>
    <col min="3658" max="3658" width="40.375" style="74" customWidth="1"/>
    <col min="3659" max="3659" width="5.625" style="74" customWidth="1"/>
    <col min="3660" max="3660" width="8.625" style="74" customWidth="1"/>
    <col min="3661" max="3661" width="9.875" style="74" customWidth="1"/>
    <col min="3662" max="3662" width="13.875" style="74" customWidth="1"/>
    <col min="3663" max="3911" width="9.125" style="74"/>
    <col min="3912" max="3912" width="3.875" style="74" customWidth="1"/>
    <col min="3913" max="3913" width="12" style="74" customWidth="1"/>
    <col min="3914" max="3914" width="40.375" style="74" customWidth="1"/>
    <col min="3915" max="3915" width="5.625" style="74" customWidth="1"/>
    <col min="3916" max="3916" width="8.625" style="74" customWidth="1"/>
    <col min="3917" max="3917" width="9.875" style="74" customWidth="1"/>
    <col min="3918" max="3918" width="13.875" style="74" customWidth="1"/>
    <col min="3919" max="4167" width="9.125" style="74"/>
    <col min="4168" max="4168" width="3.875" style="74" customWidth="1"/>
    <col min="4169" max="4169" width="12" style="74" customWidth="1"/>
    <col min="4170" max="4170" width="40.375" style="74" customWidth="1"/>
    <col min="4171" max="4171" width="5.625" style="74" customWidth="1"/>
    <col min="4172" max="4172" width="8.625" style="74" customWidth="1"/>
    <col min="4173" max="4173" width="9.875" style="74" customWidth="1"/>
    <col min="4174" max="4174" width="13.875" style="74" customWidth="1"/>
    <col min="4175" max="4423" width="9.125" style="74"/>
    <col min="4424" max="4424" width="3.875" style="74" customWidth="1"/>
    <col min="4425" max="4425" width="12" style="74" customWidth="1"/>
    <col min="4426" max="4426" width="40.375" style="74" customWidth="1"/>
    <col min="4427" max="4427" width="5.625" style="74" customWidth="1"/>
    <col min="4428" max="4428" width="8.625" style="74" customWidth="1"/>
    <col min="4429" max="4429" width="9.875" style="74" customWidth="1"/>
    <col min="4430" max="4430" width="13.875" style="74" customWidth="1"/>
    <col min="4431" max="4679" width="9.125" style="74"/>
    <col min="4680" max="4680" width="3.875" style="74" customWidth="1"/>
    <col min="4681" max="4681" width="12" style="74" customWidth="1"/>
    <col min="4682" max="4682" width="40.375" style="74" customWidth="1"/>
    <col min="4683" max="4683" width="5.625" style="74" customWidth="1"/>
    <col min="4684" max="4684" width="8.625" style="74" customWidth="1"/>
    <col min="4685" max="4685" width="9.875" style="74" customWidth="1"/>
    <col min="4686" max="4686" width="13.875" style="74" customWidth="1"/>
    <col min="4687" max="4935" width="9.125" style="74"/>
    <col min="4936" max="4936" width="3.875" style="74" customWidth="1"/>
    <col min="4937" max="4937" width="12" style="74" customWidth="1"/>
    <col min="4938" max="4938" width="40.375" style="74" customWidth="1"/>
    <col min="4939" max="4939" width="5.625" style="74" customWidth="1"/>
    <col min="4940" max="4940" width="8.625" style="74" customWidth="1"/>
    <col min="4941" max="4941" width="9.875" style="74" customWidth="1"/>
    <col min="4942" max="4942" width="13.875" style="74" customWidth="1"/>
    <col min="4943" max="5191" width="9.125" style="74"/>
    <col min="5192" max="5192" width="3.875" style="74" customWidth="1"/>
    <col min="5193" max="5193" width="12" style="74" customWidth="1"/>
    <col min="5194" max="5194" width="40.375" style="74" customWidth="1"/>
    <col min="5195" max="5195" width="5.625" style="74" customWidth="1"/>
    <col min="5196" max="5196" width="8.625" style="74" customWidth="1"/>
    <col min="5197" max="5197" width="9.875" style="74" customWidth="1"/>
    <col min="5198" max="5198" width="13.875" style="74" customWidth="1"/>
    <col min="5199" max="5447" width="9.125" style="74"/>
    <col min="5448" max="5448" width="3.875" style="74" customWidth="1"/>
    <col min="5449" max="5449" width="12" style="74" customWidth="1"/>
    <col min="5450" max="5450" width="40.375" style="74" customWidth="1"/>
    <col min="5451" max="5451" width="5.625" style="74" customWidth="1"/>
    <col min="5452" max="5452" width="8.625" style="74" customWidth="1"/>
    <col min="5453" max="5453" width="9.875" style="74" customWidth="1"/>
    <col min="5454" max="5454" width="13.875" style="74" customWidth="1"/>
    <col min="5455" max="5703" width="9.125" style="74"/>
    <col min="5704" max="5704" width="3.875" style="74" customWidth="1"/>
    <col min="5705" max="5705" width="12" style="74" customWidth="1"/>
    <col min="5706" max="5706" width="40.375" style="74" customWidth="1"/>
    <col min="5707" max="5707" width="5.625" style="74" customWidth="1"/>
    <col min="5708" max="5708" width="8.625" style="74" customWidth="1"/>
    <col min="5709" max="5709" width="9.875" style="74" customWidth="1"/>
    <col min="5710" max="5710" width="13.875" style="74" customWidth="1"/>
    <col min="5711" max="5959" width="9.125" style="74"/>
    <col min="5960" max="5960" width="3.875" style="74" customWidth="1"/>
    <col min="5961" max="5961" width="12" style="74" customWidth="1"/>
    <col min="5962" max="5962" width="40.375" style="74" customWidth="1"/>
    <col min="5963" max="5963" width="5.625" style="74" customWidth="1"/>
    <col min="5964" max="5964" width="8.625" style="74" customWidth="1"/>
    <col min="5965" max="5965" width="9.875" style="74" customWidth="1"/>
    <col min="5966" max="5966" width="13.875" style="74" customWidth="1"/>
    <col min="5967" max="6215" width="9.125" style="74"/>
    <col min="6216" max="6216" width="3.875" style="74" customWidth="1"/>
    <col min="6217" max="6217" width="12" style="74" customWidth="1"/>
    <col min="6218" max="6218" width="40.375" style="74" customWidth="1"/>
    <col min="6219" max="6219" width="5.625" style="74" customWidth="1"/>
    <col min="6220" max="6220" width="8.625" style="74" customWidth="1"/>
    <col min="6221" max="6221" width="9.875" style="74" customWidth="1"/>
    <col min="6222" max="6222" width="13.875" style="74" customWidth="1"/>
    <col min="6223" max="6471" width="9.125" style="74"/>
    <col min="6472" max="6472" width="3.875" style="74" customWidth="1"/>
    <col min="6473" max="6473" width="12" style="74" customWidth="1"/>
    <col min="6474" max="6474" width="40.375" style="74" customWidth="1"/>
    <col min="6475" max="6475" width="5.625" style="74" customWidth="1"/>
    <col min="6476" max="6476" width="8.625" style="74" customWidth="1"/>
    <col min="6477" max="6477" width="9.875" style="74" customWidth="1"/>
    <col min="6478" max="6478" width="13.875" style="74" customWidth="1"/>
    <col min="6479" max="6727" width="9.125" style="74"/>
    <col min="6728" max="6728" width="3.875" style="74" customWidth="1"/>
    <col min="6729" max="6729" width="12" style="74" customWidth="1"/>
    <col min="6730" max="6730" width="40.375" style="74" customWidth="1"/>
    <col min="6731" max="6731" width="5.625" style="74" customWidth="1"/>
    <col min="6732" max="6732" width="8.625" style="74" customWidth="1"/>
    <col min="6733" max="6733" width="9.875" style="74" customWidth="1"/>
    <col min="6734" max="6734" width="13.875" style="74" customWidth="1"/>
    <col min="6735" max="6983" width="9.125" style="74"/>
    <col min="6984" max="6984" width="3.875" style="74" customWidth="1"/>
    <col min="6985" max="6985" width="12" style="74" customWidth="1"/>
    <col min="6986" max="6986" width="40.375" style="74" customWidth="1"/>
    <col min="6987" max="6987" width="5.625" style="74" customWidth="1"/>
    <col min="6988" max="6988" width="8.625" style="74" customWidth="1"/>
    <col min="6989" max="6989" width="9.875" style="74" customWidth="1"/>
    <col min="6990" max="6990" width="13.875" style="74" customWidth="1"/>
    <col min="6991" max="7239" width="9.125" style="74"/>
    <col min="7240" max="7240" width="3.875" style="74" customWidth="1"/>
    <col min="7241" max="7241" width="12" style="74" customWidth="1"/>
    <col min="7242" max="7242" width="40.375" style="74" customWidth="1"/>
    <col min="7243" max="7243" width="5.625" style="74" customWidth="1"/>
    <col min="7244" max="7244" width="8.625" style="74" customWidth="1"/>
    <col min="7245" max="7245" width="9.875" style="74" customWidth="1"/>
    <col min="7246" max="7246" width="13.875" style="74" customWidth="1"/>
    <col min="7247" max="7495" width="9.125" style="74"/>
    <col min="7496" max="7496" width="3.875" style="74" customWidth="1"/>
    <col min="7497" max="7497" width="12" style="74" customWidth="1"/>
    <col min="7498" max="7498" width="40.375" style="74" customWidth="1"/>
    <col min="7499" max="7499" width="5.625" style="74" customWidth="1"/>
    <col min="7500" max="7500" width="8.625" style="74" customWidth="1"/>
    <col min="7501" max="7501" width="9.875" style="74" customWidth="1"/>
    <col min="7502" max="7502" width="13.875" style="74" customWidth="1"/>
    <col min="7503" max="7751" width="9.125" style="74"/>
    <col min="7752" max="7752" width="3.875" style="74" customWidth="1"/>
    <col min="7753" max="7753" width="12" style="74" customWidth="1"/>
    <col min="7754" max="7754" width="40.375" style="74" customWidth="1"/>
    <col min="7755" max="7755" width="5.625" style="74" customWidth="1"/>
    <col min="7756" max="7756" width="8.625" style="74" customWidth="1"/>
    <col min="7757" max="7757" width="9.875" style="74" customWidth="1"/>
    <col min="7758" max="7758" width="13.875" style="74" customWidth="1"/>
    <col min="7759" max="8007" width="9.125" style="74"/>
    <col min="8008" max="8008" width="3.875" style="74" customWidth="1"/>
    <col min="8009" max="8009" width="12" style="74" customWidth="1"/>
    <col min="8010" max="8010" width="40.375" style="74" customWidth="1"/>
    <col min="8011" max="8011" width="5.625" style="74" customWidth="1"/>
    <col min="8012" max="8012" width="8.625" style="74" customWidth="1"/>
    <col min="8013" max="8013" width="9.875" style="74" customWidth="1"/>
    <col min="8014" max="8014" width="13.875" style="74" customWidth="1"/>
    <col min="8015" max="8263" width="9.125" style="74"/>
    <col min="8264" max="8264" width="3.875" style="74" customWidth="1"/>
    <col min="8265" max="8265" width="12" style="74" customWidth="1"/>
    <col min="8266" max="8266" width="40.375" style="74" customWidth="1"/>
    <col min="8267" max="8267" width="5.625" style="74" customWidth="1"/>
    <col min="8268" max="8268" width="8.625" style="74" customWidth="1"/>
    <col min="8269" max="8269" width="9.875" style="74" customWidth="1"/>
    <col min="8270" max="8270" width="13.875" style="74" customWidth="1"/>
    <col min="8271" max="8519" width="9.125" style="74"/>
    <col min="8520" max="8520" width="3.875" style="74" customWidth="1"/>
    <col min="8521" max="8521" width="12" style="74" customWidth="1"/>
    <col min="8522" max="8522" width="40.375" style="74" customWidth="1"/>
    <col min="8523" max="8523" width="5.625" style="74" customWidth="1"/>
    <col min="8524" max="8524" width="8.625" style="74" customWidth="1"/>
    <col min="8525" max="8525" width="9.875" style="74" customWidth="1"/>
    <col min="8526" max="8526" width="13.875" style="74" customWidth="1"/>
    <col min="8527" max="8775" width="9.125" style="74"/>
    <col min="8776" max="8776" width="3.875" style="74" customWidth="1"/>
    <col min="8777" max="8777" width="12" style="74" customWidth="1"/>
    <col min="8778" max="8778" width="40.375" style="74" customWidth="1"/>
    <col min="8779" max="8779" width="5.625" style="74" customWidth="1"/>
    <col min="8780" max="8780" width="8.625" style="74" customWidth="1"/>
    <col min="8781" max="8781" width="9.875" style="74" customWidth="1"/>
    <col min="8782" max="8782" width="13.875" style="74" customWidth="1"/>
    <col min="8783" max="9031" width="9.125" style="74"/>
    <col min="9032" max="9032" width="3.875" style="74" customWidth="1"/>
    <col min="9033" max="9033" width="12" style="74" customWidth="1"/>
    <col min="9034" max="9034" width="40.375" style="74" customWidth="1"/>
    <col min="9035" max="9035" width="5.625" style="74" customWidth="1"/>
    <col min="9036" max="9036" width="8.625" style="74" customWidth="1"/>
    <col min="9037" max="9037" width="9.875" style="74" customWidth="1"/>
    <col min="9038" max="9038" width="13.875" style="74" customWidth="1"/>
    <col min="9039" max="9287" width="9.125" style="74"/>
    <col min="9288" max="9288" width="3.875" style="74" customWidth="1"/>
    <col min="9289" max="9289" width="12" style="74" customWidth="1"/>
    <col min="9290" max="9290" width="40.375" style="74" customWidth="1"/>
    <col min="9291" max="9291" width="5.625" style="74" customWidth="1"/>
    <col min="9292" max="9292" width="8.625" style="74" customWidth="1"/>
    <col min="9293" max="9293" width="9.875" style="74" customWidth="1"/>
    <col min="9294" max="9294" width="13.875" style="74" customWidth="1"/>
    <col min="9295" max="9543" width="9.125" style="74"/>
    <col min="9544" max="9544" width="3.875" style="74" customWidth="1"/>
    <col min="9545" max="9545" width="12" style="74" customWidth="1"/>
    <col min="9546" max="9546" width="40.375" style="74" customWidth="1"/>
    <col min="9547" max="9547" width="5.625" style="74" customWidth="1"/>
    <col min="9548" max="9548" width="8.625" style="74" customWidth="1"/>
    <col min="9549" max="9549" width="9.875" style="74" customWidth="1"/>
    <col min="9550" max="9550" width="13.875" style="74" customWidth="1"/>
    <col min="9551" max="9799" width="9.125" style="74"/>
    <col min="9800" max="9800" width="3.875" style="74" customWidth="1"/>
    <col min="9801" max="9801" width="12" style="74" customWidth="1"/>
    <col min="9802" max="9802" width="40.375" style="74" customWidth="1"/>
    <col min="9803" max="9803" width="5.625" style="74" customWidth="1"/>
    <col min="9804" max="9804" width="8.625" style="74" customWidth="1"/>
    <col min="9805" max="9805" width="9.875" style="74" customWidth="1"/>
    <col min="9806" max="9806" width="13.875" style="74" customWidth="1"/>
    <col min="9807" max="10055" width="9.125" style="74"/>
    <col min="10056" max="10056" width="3.875" style="74" customWidth="1"/>
    <col min="10057" max="10057" width="12" style="74" customWidth="1"/>
    <col min="10058" max="10058" width="40.375" style="74" customWidth="1"/>
    <col min="10059" max="10059" width="5.625" style="74" customWidth="1"/>
    <col min="10060" max="10060" width="8.625" style="74" customWidth="1"/>
    <col min="10061" max="10061" width="9.875" style="74" customWidth="1"/>
    <col min="10062" max="10062" width="13.875" style="74" customWidth="1"/>
    <col min="10063" max="10311" width="9.125" style="74"/>
    <col min="10312" max="10312" width="3.875" style="74" customWidth="1"/>
    <col min="10313" max="10313" width="12" style="74" customWidth="1"/>
    <col min="10314" max="10314" width="40.375" style="74" customWidth="1"/>
    <col min="10315" max="10315" width="5.625" style="74" customWidth="1"/>
    <col min="10316" max="10316" width="8.625" style="74" customWidth="1"/>
    <col min="10317" max="10317" width="9.875" style="74" customWidth="1"/>
    <col min="10318" max="10318" width="13.875" style="74" customWidth="1"/>
    <col min="10319" max="10567" width="9.125" style="74"/>
    <col min="10568" max="10568" width="3.875" style="74" customWidth="1"/>
    <col min="10569" max="10569" width="12" style="74" customWidth="1"/>
    <col min="10570" max="10570" width="40.375" style="74" customWidth="1"/>
    <col min="10571" max="10571" width="5.625" style="74" customWidth="1"/>
    <col min="10572" max="10572" width="8.625" style="74" customWidth="1"/>
    <col min="10573" max="10573" width="9.875" style="74" customWidth="1"/>
    <col min="10574" max="10574" width="13.875" style="74" customWidth="1"/>
    <col min="10575" max="10823" width="9.125" style="74"/>
    <col min="10824" max="10824" width="3.875" style="74" customWidth="1"/>
    <col min="10825" max="10825" width="12" style="74" customWidth="1"/>
    <col min="10826" max="10826" width="40.375" style="74" customWidth="1"/>
    <col min="10827" max="10827" width="5.625" style="74" customWidth="1"/>
    <col min="10828" max="10828" width="8.625" style="74" customWidth="1"/>
    <col min="10829" max="10829" width="9.875" style="74" customWidth="1"/>
    <col min="10830" max="10830" width="13.875" style="74" customWidth="1"/>
    <col min="10831" max="11079" width="9.125" style="74"/>
    <col min="11080" max="11080" width="3.875" style="74" customWidth="1"/>
    <col min="11081" max="11081" width="12" style="74" customWidth="1"/>
    <col min="11082" max="11082" width="40.375" style="74" customWidth="1"/>
    <col min="11083" max="11083" width="5.625" style="74" customWidth="1"/>
    <col min="11084" max="11084" width="8.625" style="74" customWidth="1"/>
    <col min="11085" max="11085" width="9.875" style="74" customWidth="1"/>
    <col min="11086" max="11086" width="13.875" style="74" customWidth="1"/>
    <col min="11087" max="11335" width="9.125" style="74"/>
    <col min="11336" max="11336" width="3.875" style="74" customWidth="1"/>
    <col min="11337" max="11337" width="12" style="74" customWidth="1"/>
    <col min="11338" max="11338" width="40.375" style="74" customWidth="1"/>
    <col min="11339" max="11339" width="5.625" style="74" customWidth="1"/>
    <col min="11340" max="11340" width="8.625" style="74" customWidth="1"/>
    <col min="11341" max="11341" width="9.875" style="74" customWidth="1"/>
    <col min="11342" max="11342" width="13.875" style="74" customWidth="1"/>
    <col min="11343" max="11591" width="9.125" style="74"/>
    <col min="11592" max="11592" width="3.875" style="74" customWidth="1"/>
    <col min="11593" max="11593" width="12" style="74" customWidth="1"/>
    <col min="11594" max="11594" width="40.375" style="74" customWidth="1"/>
    <col min="11595" max="11595" width="5.625" style="74" customWidth="1"/>
    <col min="11596" max="11596" width="8.625" style="74" customWidth="1"/>
    <col min="11597" max="11597" width="9.875" style="74" customWidth="1"/>
    <col min="11598" max="11598" width="13.875" style="74" customWidth="1"/>
    <col min="11599" max="11847" width="9.125" style="74"/>
    <col min="11848" max="11848" width="3.875" style="74" customWidth="1"/>
    <col min="11849" max="11849" width="12" style="74" customWidth="1"/>
    <col min="11850" max="11850" width="40.375" style="74" customWidth="1"/>
    <col min="11851" max="11851" width="5.625" style="74" customWidth="1"/>
    <col min="11852" max="11852" width="8.625" style="74" customWidth="1"/>
    <col min="11853" max="11853" width="9.875" style="74" customWidth="1"/>
    <col min="11854" max="11854" width="13.875" style="74" customWidth="1"/>
    <col min="11855" max="12103" width="9.125" style="74"/>
    <col min="12104" max="12104" width="3.875" style="74" customWidth="1"/>
    <col min="12105" max="12105" width="12" style="74" customWidth="1"/>
    <col min="12106" max="12106" width="40.375" style="74" customWidth="1"/>
    <col min="12107" max="12107" width="5.625" style="74" customWidth="1"/>
    <col min="12108" max="12108" width="8.625" style="74" customWidth="1"/>
    <col min="12109" max="12109" width="9.875" style="74" customWidth="1"/>
    <col min="12110" max="12110" width="13.875" style="74" customWidth="1"/>
    <col min="12111" max="12359" width="9.125" style="74"/>
    <col min="12360" max="12360" width="3.875" style="74" customWidth="1"/>
    <col min="12361" max="12361" width="12" style="74" customWidth="1"/>
    <col min="12362" max="12362" width="40.375" style="74" customWidth="1"/>
    <col min="12363" max="12363" width="5.625" style="74" customWidth="1"/>
    <col min="12364" max="12364" width="8.625" style="74" customWidth="1"/>
    <col min="12365" max="12365" width="9.875" style="74" customWidth="1"/>
    <col min="12366" max="12366" width="13.875" style="74" customWidth="1"/>
    <col min="12367" max="12615" width="9.125" style="74"/>
    <col min="12616" max="12616" width="3.875" style="74" customWidth="1"/>
    <col min="12617" max="12617" width="12" style="74" customWidth="1"/>
    <col min="12618" max="12618" width="40.375" style="74" customWidth="1"/>
    <col min="12619" max="12619" width="5.625" style="74" customWidth="1"/>
    <col min="12620" max="12620" width="8.625" style="74" customWidth="1"/>
    <col min="12621" max="12621" width="9.875" style="74" customWidth="1"/>
    <col min="12622" max="12622" width="13.875" style="74" customWidth="1"/>
    <col min="12623" max="12871" width="9.125" style="74"/>
    <col min="12872" max="12872" width="3.875" style="74" customWidth="1"/>
    <col min="12873" max="12873" width="12" style="74" customWidth="1"/>
    <col min="12874" max="12874" width="40.375" style="74" customWidth="1"/>
    <col min="12875" max="12875" width="5.625" style="74" customWidth="1"/>
    <col min="12876" max="12876" width="8.625" style="74" customWidth="1"/>
    <col min="12877" max="12877" width="9.875" style="74" customWidth="1"/>
    <col min="12878" max="12878" width="13.875" style="74" customWidth="1"/>
    <col min="12879" max="13127" width="9.125" style="74"/>
    <col min="13128" max="13128" width="3.875" style="74" customWidth="1"/>
    <col min="13129" max="13129" width="12" style="74" customWidth="1"/>
    <col min="13130" max="13130" width="40.375" style="74" customWidth="1"/>
    <col min="13131" max="13131" width="5.625" style="74" customWidth="1"/>
    <col min="13132" max="13132" width="8.625" style="74" customWidth="1"/>
    <col min="13133" max="13133" width="9.875" style="74" customWidth="1"/>
    <col min="13134" max="13134" width="13.875" style="74" customWidth="1"/>
    <col min="13135" max="13383" width="9.125" style="74"/>
    <col min="13384" max="13384" width="3.875" style="74" customWidth="1"/>
    <col min="13385" max="13385" width="12" style="74" customWidth="1"/>
    <col min="13386" max="13386" width="40.375" style="74" customWidth="1"/>
    <col min="13387" max="13387" width="5.625" style="74" customWidth="1"/>
    <col min="13388" max="13388" width="8.625" style="74" customWidth="1"/>
    <col min="13389" max="13389" width="9.875" style="74" customWidth="1"/>
    <col min="13390" max="13390" width="13.875" style="74" customWidth="1"/>
    <col min="13391" max="13639" width="9.125" style="74"/>
    <col min="13640" max="13640" width="3.875" style="74" customWidth="1"/>
    <col min="13641" max="13641" width="12" style="74" customWidth="1"/>
    <col min="13642" max="13642" width="40.375" style="74" customWidth="1"/>
    <col min="13643" max="13643" width="5.625" style="74" customWidth="1"/>
    <col min="13644" max="13644" width="8.625" style="74" customWidth="1"/>
    <col min="13645" max="13645" width="9.875" style="74" customWidth="1"/>
    <col min="13646" max="13646" width="13.875" style="74" customWidth="1"/>
    <col min="13647" max="13895" width="9.125" style="74"/>
    <col min="13896" max="13896" width="3.875" style="74" customWidth="1"/>
    <col min="13897" max="13897" width="12" style="74" customWidth="1"/>
    <col min="13898" max="13898" width="40.375" style="74" customWidth="1"/>
    <col min="13899" max="13899" width="5.625" style="74" customWidth="1"/>
    <col min="13900" max="13900" width="8.625" style="74" customWidth="1"/>
    <col min="13901" max="13901" width="9.875" style="74" customWidth="1"/>
    <col min="13902" max="13902" width="13.875" style="74" customWidth="1"/>
    <col min="13903" max="14151" width="9.125" style="74"/>
    <col min="14152" max="14152" width="3.875" style="74" customWidth="1"/>
    <col min="14153" max="14153" width="12" style="74" customWidth="1"/>
    <col min="14154" max="14154" width="40.375" style="74" customWidth="1"/>
    <col min="14155" max="14155" width="5.625" style="74" customWidth="1"/>
    <col min="14156" max="14156" width="8.625" style="74" customWidth="1"/>
    <col min="14157" max="14157" width="9.875" style="74" customWidth="1"/>
    <col min="14158" max="14158" width="13.875" style="74" customWidth="1"/>
    <col min="14159" max="14407" width="9.125" style="74"/>
    <col min="14408" max="14408" width="3.875" style="74" customWidth="1"/>
    <col min="14409" max="14409" width="12" style="74" customWidth="1"/>
    <col min="14410" max="14410" width="40.375" style="74" customWidth="1"/>
    <col min="14411" max="14411" width="5.625" style="74" customWidth="1"/>
    <col min="14412" max="14412" width="8.625" style="74" customWidth="1"/>
    <col min="14413" max="14413" width="9.875" style="74" customWidth="1"/>
    <col min="14414" max="14414" width="13.875" style="74" customWidth="1"/>
    <col min="14415" max="14663" width="9.125" style="74"/>
    <col min="14664" max="14664" width="3.875" style="74" customWidth="1"/>
    <col min="14665" max="14665" width="12" style="74" customWidth="1"/>
    <col min="14666" max="14666" width="40.375" style="74" customWidth="1"/>
    <col min="14667" max="14667" width="5.625" style="74" customWidth="1"/>
    <col min="14668" max="14668" width="8.625" style="74" customWidth="1"/>
    <col min="14669" max="14669" width="9.875" style="74" customWidth="1"/>
    <col min="14670" max="14670" width="13.875" style="74" customWidth="1"/>
    <col min="14671" max="14919" width="9.125" style="74"/>
    <col min="14920" max="14920" width="3.875" style="74" customWidth="1"/>
    <col min="14921" max="14921" width="12" style="74" customWidth="1"/>
    <col min="14922" max="14922" width="40.375" style="74" customWidth="1"/>
    <col min="14923" max="14923" width="5.625" style="74" customWidth="1"/>
    <col min="14924" max="14924" width="8.625" style="74" customWidth="1"/>
    <col min="14925" max="14925" width="9.875" style="74" customWidth="1"/>
    <col min="14926" max="14926" width="13.875" style="74" customWidth="1"/>
    <col min="14927" max="15175" width="9.125" style="74"/>
    <col min="15176" max="15176" width="3.875" style="74" customWidth="1"/>
    <col min="15177" max="15177" width="12" style="74" customWidth="1"/>
    <col min="15178" max="15178" width="40.375" style="74" customWidth="1"/>
    <col min="15179" max="15179" width="5.625" style="74" customWidth="1"/>
    <col min="15180" max="15180" width="8.625" style="74" customWidth="1"/>
    <col min="15181" max="15181" width="9.875" style="74" customWidth="1"/>
    <col min="15182" max="15182" width="13.875" style="74" customWidth="1"/>
    <col min="15183" max="15431" width="9.125" style="74"/>
    <col min="15432" max="15432" width="3.875" style="74" customWidth="1"/>
    <col min="15433" max="15433" width="12" style="74" customWidth="1"/>
    <col min="15434" max="15434" width="40.375" style="74" customWidth="1"/>
    <col min="15435" max="15435" width="5.625" style="74" customWidth="1"/>
    <col min="15436" max="15436" width="8.625" style="74" customWidth="1"/>
    <col min="15437" max="15437" width="9.875" style="74" customWidth="1"/>
    <col min="15438" max="15438" width="13.875" style="74" customWidth="1"/>
    <col min="15439" max="15687" width="9.125" style="74"/>
    <col min="15688" max="15688" width="3.875" style="74" customWidth="1"/>
    <col min="15689" max="15689" width="12" style="74" customWidth="1"/>
    <col min="15690" max="15690" width="40.375" style="74" customWidth="1"/>
    <col min="15691" max="15691" width="5.625" style="74" customWidth="1"/>
    <col min="15692" max="15692" width="8.625" style="74" customWidth="1"/>
    <col min="15693" max="15693" width="9.875" style="74" customWidth="1"/>
    <col min="15694" max="15694" width="13.875" style="74" customWidth="1"/>
    <col min="15695" max="15943" width="9.125" style="74"/>
    <col min="15944" max="15944" width="3.875" style="74" customWidth="1"/>
    <col min="15945" max="15945" width="12" style="74" customWidth="1"/>
    <col min="15946" max="15946" width="40.375" style="74" customWidth="1"/>
    <col min="15947" max="15947" width="5.625" style="74" customWidth="1"/>
    <col min="15948" max="15948" width="8.625" style="74" customWidth="1"/>
    <col min="15949" max="15949" width="9.875" style="74" customWidth="1"/>
    <col min="15950" max="15950" width="13.875" style="74" customWidth="1"/>
    <col min="15951" max="16384" width="9.125" style="74"/>
  </cols>
  <sheetData>
    <row r="1" spans="1:7" ht="15.05">
      <c r="A1" s="212" t="s">
        <v>22</v>
      </c>
      <c r="B1" s="212"/>
      <c r="C1" s="212"/>
      <c r="D1" s="212"/>
      <c r="E1" s="212"/>
      <c r="F1" s="212"/>
      <c r="G1" s="212"/>
    </row>
    <row r="2" spans="1:7" ht="13.75" thickBot="1">
      <c r="A2" s="135"/>
      <c r="B2" s="136"/>
      <c r="C2" s="137"/>
      <c r="D2" s="137"/>
      <c r="E2" s="138"/>
      <c r="F2" s="137"/>
      <c r="G2" s="137"/>
    </row>
    <row r="3" spans="1:7" ht="13.1" thickTop="1">
      <c r="A3" s="213" t="s">
        <v>174</v>
      </c>
      <c r="B3" s="214"/>
      <c r="C3" s="139" t="s">
        <v>788</v>
      </c>
      <c r="D3" s="140"/>
      <c r="E3" s="141"/>
      <c r="F3" s="142"/>
      <c r="G3" s="143"/>
    </row>
    <row r="4" spans="1:7" ht="13.1" thickBot="1">
      <c r="A4" s="215" t="s">
        <v>175</v>
      </c>
      <c r="B4" s="216"/>
      <c r="C4" s="144" t="s">
        <v>782</v>
      </c>
      <c r="D4" s="145"/>
      <c r="E4" s="217"/>
      <c r="F4" s="217"/>
      <c r="G4" s="218"/>
    </row>
    <row r="5" spans="1:7" ht="13.75" thickTop="1" thickBot="1">
      <c r="A5" s="146"/>
      <c r="B5" s="147"/>
      <c r="C5" s="147"/>
      <c r="D5" s="135"/>
      <c r="E5" s="148"/>
      <c r="F5" s="135"/>
      <c r="G5" s="149"/>
    </row>
    <row r="6" spans="1:7">
      <c r="A6" s="150" t="s">
        <v>176</v>
      </c>
      <c r="B6" s="151" t="s">
        <v>177</v>
      </c>
      <c r="C6" s="151" t="s">
        <v>178</v>
      </c>
      <c r="D6" s="151" t="s">
        <v>4</v>
      </c>
      <c r="E6" s="152" t="s">
        <v>179</v>
      </c>
      <c r="F6" s="151" t="s">
        <v>180</v>
      </c>
      <c r="G6" s="153" t="s">
        <v>181</v>
      </c>
    </row>
    <row r="7" spans="1:7" ht="13.1">
      <c r="A7" s="154" t="s">
        <v>182</v>
      </c>
      <c r="B7" s="155" t="s">
        <v>43</v>
      </c>
      <c r="C7" s="156" t="s">
        <v>183</v>
      </c>
      <c r="D7" s="157"/>
      <c r="E7" s="158"/>
      <c r="F7" s="158"/>
      <c r="G7" s="159"/>
    </row>
    <row r="8" spans="1:7" ht="31.45">
      <c r="A8" s="160">
        <v>1</v>
      </c>
      <c r="B8" s="161"/>
      <c r="C8" s="162" t="s">
        <v>732</v>
      </c>
      <c r="D8" s="163" t="s">
        <v>184</v>
      </c>
      <c r="E8" s="164">
        <v>25</v>
      </c>
      <c r="F8" s="164"/>
      <c r="G8" s="165">
        <f>E8*F8</f>
        <v>0</v>
      </c>
    </row>
    <row r="9" spans="1:7">
      <c r="A9" s="160">
        <v>2</v>
      </c>
      <c r="B9" s="161"/>
      <c r="C9" s="162" t="s">
        <v>733</v>
      </c>
      <c r="D9" s="163" t="s">
        <v>184</v>
      </c>
      <c r="E9" s="164">
        <v>25</v>
      </c>
      <c r="F9" s="164"/>
      <c r="G9" s="165">
        <f t="shared" ref="G9:G13" si="0">E9*F9</f>
        <v>0</v>
      </c>
    </row>
    <row r="10" spans="1:7">
      <c r="A10" s="160">
        <v>3</v>
      </c>
      <c r="B10" s="161"/>
      <c r="C10" s="162" t="s">
        <v>185</v>
      </c>
      <c r="D10" s="163" t="s">
        <v>184</v>
      </c>
      <c r="E10" s="164">
        <v>25</v>
      </c>
      <c r="F10" s="164"/>
      <c r="G10" s="165">
        <f t="shared" si="0"/>
        <v>0</v>
      </c>
    </row>
    <row r="11" spans="1:7">
      <c r="A11" s="160">
        <v>4</v>
      </c>
      <c r="B11" s="161"/>
      <c r="C11" s="162" t="s">
        <v>186</v>
      </c>
      <c r="D11" s="163" t="s">
        <v>184</v>
      </c>
      <c r="E11" s="164">
        <v>25</v>
      </c>
      <c r="F11" s="164"/>
      <c r="G11" s="165">
        <f t="shared" si="0"/>
        <v>0</v>
      </c>
    </row>
    <row r="12" spans="1:7" ht="20.95">
      <c r="A12" s="160">
        <v>5</v>
      </c>
      <c r="B12" s="161"/>
      <c r="C12" s="162" t="s">
        <v>734</v>
      </c>
      <c r="D12" s="163" t="s">
        <v>184</v>
      </c>
      <c r="E12" s="164">
        <v>18</v>
      </c>
      <c r="F12" s="164"/>
      <c r="G12" s="165">
        <f t="shared" si="0"/>
        <v>0</v>
      </c>
    </row>
    <row r="13" spans="1:7" ht="20.95">
      <c r="A13" s="160">
        <v>6</v>
      </c>
      <c r="B13" s="161"/>
      <c r="C13" s="162" t="s">
        <v>735</v>
      </c>
      <c r="D13" s="163" t="s">
        <v>184</v>
      </c>
      <c r="E13" s="164">
        <v>6</v>
      </c>
      <c r="F13" s="164"/>
      <c r="G13" s="165">
        <f t="shared" si="0"/>
        <v>0</v>
      </c>
    </row>
    <row r="14" spans="1:7">
      <c r="A14" s="166"/>
      <c r="B14" s="167" t="s">
        <v>187</v>
      </c>
      <c r="C14" s="168" t="str">
        <f>CONCATENATE(B7," ",C7)</f>
        <v>1 Zemní práce</v>
      </c>
      <c r="D14" s="157"/>
      <c r="E14" s="169"/>
      <c r="F14" s="164"/>
      <c r="G14" s="170">
        <f>SUM(G8:G13)</f>
        <v>0</v>
      </c>
    </row>
    <row r="15" spans="1:7" ht="13.1">
      <c r="A15" s="154" t="s">
        <v>182</v>
      </c>
      <c r="B15" s="155" t="s">
        <v>27</v>
      </c>
      <c r="C15" s="156" t="s">
        <v>736</v>
      </c>
      <c r="D15" s="157"/>
      <c r="E15" s="158"/>
      <c r="F15" s="164"/>
      <c r="G15" s="165">
        <f t="shared" ref="G15:G54" si="1">PRODUCT(E15:F15)</f>
        <v>0</v>
      </c>
    </row>
    <row r="16" spans="1:7" ht="32.1">
      <c r="A16" s="171">
        <v>7</v>
      </c>
      <c r="B16" s="155"/>
      <c r="C16" s="162" t="s">
        <v>737</v>
      </c>
      <c r="D16" s="163" t="s">
        <v>112</v>
      </c>
      <c r="E16" s="164">
        <v>9</v>
      </c>
      <c r="F16" s="164"/>
      <c r="G16" s="165">
        <f t="shared" ref="G16:G18" si="2">E16*F16</f>
        <v>0</v>
      </c>
    </row>
    <row r="17" spans="1:7" ht="21.6">
      <c r="A17" s="171">
        <v>8</v>
      </c>
      <c r="B17" s="155"/>
      <c r="C17" s="162" t="s">
        <v>738</v>
      </c>
      <c r="D17" s="172" t="s">
        <v>25</v>
      </c>
      <c r="E17" s="164">
        <v>9</v>
      </c>
      <c r="F17" s="164"/>
      <c r="G17" s="165">
        <f t="shared" si="2"/>
        <v>0</v>
      </c>
    </row>
    <row r="18" spans="1:7" ht="20.95">
      <c r="A18" s="160">
        <v>9</v>
      </c>
      <c r="B18" s="161"/>
      <c r="C18" s="162" t="s">
        <v>739</v>
      </c>
      <c r="D18" s="163" t="s">
        <v>112</v>
      </c>
      <c r="E18" s="164">
        <v>1</v>
      </c>
      <c r="F18" s="164"/>
      <c r="G18" s="165">
        <f t="shared" si="2"/>
        <v>0</v>
      </c>
    </row>
    <row r="19" spans="1:7">
      <c r="A19" s="166"/>
      <c r="B19" s="167" t="s">
        <v>187</v>
      </c>
      <c r="C19" s="168" t="str">
        <f>CONCATENATE(B15," ",C15)</f>
        <v>2 Základy, bourací práce</v>
      </c>
      <c r="D19" s="157"/>
      <c r="E19" s="169"/>
      <c r="F19" s="164"/>
      <c r="G19" s="170">
        <f>SUM(G15:G18)</f>
        <v>0</v>
      </c>
    </row>
    <row r="20" spans="1:7" ht="13.1">
      <c r="A20" s="154" t="s">
        <v>182</v>
      </c>
      <c r="B20" s="155" t="s">
        <v>188</v>
      </c>
      <c r="C20" s="156" t="s">
        <v>189</v>
      </c>
      <c r="D20" s="157"/>
      <c r="E20" s="158"/>
      <c r="F20" s="164"/>
      <c r="G20" s="165">
        <f t="shared" si="1"/>
        <v>0</v>
      </c>
    </row>
    <row r="21" spans="1:7" ht="13.1">
      <c r="A21" s="160">
        <v>10</v>
      </c>
      <c r="B21" s="161"/>
      <c r="C21" s="162" t="s">
        <v>740</v>
      </c>
      <c r="D21" s="163" t="s">
        <v>112</v>
      </c>
      <c r="E21" s="164">
        <v>10</v>
      </c>
      <c r="F21" s="164"/>
      <c r="G21" s="173">
        <f t="shared" ref="G21" si="3">E21*F21</f>
        <v>0</v>
      </c>
    </row>
    <row r="22" spans="1:7">
      <c r="A22" s="166"/>
      <c r="B22" s="167" t="s">
        <v>187</v>
      </c>
      <c r="C22" s="168" t="str">
        <f>CONCATENATE(B20," ",C20)</f>
        <v>713 Izolace tepelné</v>
      </c>
      <c r="D22" s="157"/>
      <c r="E22" s="169"/>
      <c r="F22" s="164"/>
      <c r="G22" s="165">
        <f t="shared" si="1"/>
        <v>0</v>
      </c>
    </row>
    <row r="23" spans="1:7" ht="13.1">
      <c r="A23" s="154" t="s">
        <v>182</v>
      </c>
      <c r="B23" s="155" t="s">
        <v>741</v>
      </c>
      <c r="C23" s="156" t="s">
        <v>742</v>
      </c>
      <c r="D23" s="157"/>
      <c r="E23" s="158"/>
      <c r="F23" s="164"/>
      <c r="G23" s="165">
        <f t="shared" si="1"/>
        <v>0</v>
      </c>
    </row>
    <row r="24" spans="1:7">
      <c r="A24" s="160">
        <v>11</v>
      </c>
      <c r="B24" s="161"/>
      <c r="C24" s="162" t="s">
        <v>743</v>
      </c>
      <c r="D24" s="163" t="s">
        <v>25</v>
      </c>
      <c r="E24" s="164">
        <v>18</v>
      </c>
      <c r="F24" s="164"/>
      <c r="G24" s="165">
        <f t="shared" ref="G24:G38" si="4">E24*F24</f>
        <v>0</v>
      </c>
    </row>
    <row r="25" spans="1:7">
      <c r="A25" s="160">
        <v>12</v>
      </c>
      <c r="B25" s="161"/>
      <c r="C25" s="162" t="s">
        <v>744</v>
      </c>
      <c r="D25" s="163" t="s">
        <v>25</v>
      </c>
      <c r="E25" s="164">
        <v>20</v>
      </c>
      <c r="F25" s="164"/>
      <c r="G25" s="165">
        <f t="shared" si="4"/>
        <v>0</v>
      </c>
    </row>
    <row r="26" spans="1:7">
      <c r="A26" s="160">
        <v>13</v>
      </c>
      <c r="B26" s="161"/>
      <c r="C26" s="162" t="s">
        <v>745</v>
      </c>
      <c r="D26" s="163" t="s">
        <v>25</v>
      </c>
      <c r="E26" s="164">
        <v>30</v>
      </c>
      <c r="F26" s="164"/>
      <c r="G26" s="165">
        <f t="shared" si="4"/>
        <v>0</v>
      </c>
    </row>
    <row r="27" spans="1:7">
      <c r="A27" s="160">
        <v>14</v>
      </c>
      <c r="B27" s="161"/>
      <c r="C27" s="162" t="s">
        <v>746</v>
      </c>
      <c r="D27" s="163" t="s">
        <v>25</v>
      </c>
      <c r="E27" s="164">
        <v>20</v>
      </c>
      <c r="F27" s="164"/>
      <c r="G27" s="165">
        <f t="shared" si="4"/>
        <v>0</v>
      </c>
    </row>
    <row r="28" spans="1:7">
      <c r="A28" s="160">
        <v>15</v>
      </c>
      <c r="B28" s="161"/>
      <c r="C28" s="162" t="s">
        <v>747</v>
      </c>
      <c r="D28" s="163" t="s">
        <v>25</v>
      </c>
      <c r="E28" s="164">
        <v>9</v>
      </c>
      <c r="F28" s="164"/>
      <c r="G28" s="165">
        <f t="shared" si="4"/>
        <v>0</v>
      </c>
    </row>
    <row r="29" spans="1:7">
      <c r="A29" s="160">
        <v>16</v>
      </c>
      <c r="B29" s="161"/>
      <c r="C29" s="162" t="s">
        <v>748</v>
      </c>
      <c r="D29" s="163" t="s">
        <v>25</v>
      </c>
      <c r="E29" s="164">
        <v>57</v>
      </c>
      <c r="F29" s="164"/>
      <c r="G29" s="165">
        <f t="shared" si="4"/>
        <v>0</v>
      </c>
    </row>
    <row r="30" spans="1:7">
      <c r="A30" s="160">
        <v>17</v>
      </c>
      <c r="B30" s="161"/>
      <c r="C30" s="162" t="s">
        <v>749</v>
      </c>
      <c r="D30" s="163" t="s">
        <v>112</v>
      </c>
      <c r="E30" s="164">
        <v>10</v>
      </c>
      <c r="F30" s="164"/>
      <c r="G30" s="165">
        <f t="shared" si="4"/>
        <v>0</v>
      </c>
    </row>
    <row r="31" spans="1:7">
      <c r="A31" s="160">
        <v>18</v>
      </c>
      <c r="B31" s="161"/>
      <c r="C31" s="162" t="s">
        <v>750</v>
      </c>
      <c r="D31" s="163" t="s">
        <v>112</v>
      </c>
      <c r="E31" s="164">
        <v>4</v>
      </c>
      <c r="F31" s="164"/>
      <c r="G31" s="165">
        <f t="shared" si="4"/>
        <v>0</v>
      </c>
    </row>
    <row r="32" spans="1:7">
      <c r="A32" s="160">
        <v>19</v>
      </c>
      <c r="B32" s="161"/>
      <c r="C32" s="162" t="s">
        <v>751</v>
      </c>
      <c r="D32" s="163" t="s">
        <v>112</v>
      </c>
      <c r="E32" s="164">
        <v>1</v>
      </c>
      <c r="F32" s="164"/>
      <c r="G32" s="165">
        <f t="shared" si="4"/>
        <v>0</v>
      </c>
    </row>
    <row r="33" spans="1:7" ht="20.95">
      <c r="A33" s="160">
        <v>20</v>
      </c>
      <c r="B33" s="161"/>
      <c r="C33" s="162" t="s">
        <v>752</v>
      </c>
      <c r="D33" s="163" t="s">
        <v>112</v>
      </c>
      <c r="E33" s="164">
        <v>2</v>
      </c>
      <c r="F33" s="164"/>
      <c r="G33" s="165">
        <f t="shared" si="4"/>
        <v>0</v>
      </c>
    </row>
    <row r="34" spans="1:7">
      <c r="A34" s="160">
        <v>21</v>
      </c>
      <c r="B34" s="161"/>
      <c r="C34" s="162" t="s">
        <v>753</v>
      </c>
      <c r="D34" s="163" t="s">
        <v>112</v>
      </c>
      <c r="E34" s="164">
        <v>1</v>
      </c>
      <c r="F34" s="164"/>
      <c r="G34" s="165">
        <f t="shared" si="4"/>
        <v>0</v>
      </c>
    </row>
    <row r="35" spans="1:7">
      <c r="A35" s="160">
        <v>22</v>
      </c>
      <c r="B35" s="161"/>
      <c r="C35" s="162" t="s">
        <v>754</v>
      </c>
      <c r="D35" s="163" t="s">
        <v>112</v>
      </c>
      <c r="E35" s="164">
        <v>1</v>
      </c>
      <c r="F35" s="164"/>
      <c r="G35" s="165">
        <f t="shared" si="4"/>
        <v>0</v>
      </c>
    </row>
    <row r="36" spans="1:7">
      <c r="A36" s="160">
        <v>23</v>
      </c>
      <c r="B36" s="161"/>
      <c r="C36" s="162" t="s">
        <v>755</v>
      </c>
      <c r="D36" s="163" t="s">
        <v>112</v>
      </c>
      <c r="E36" s="164">
        <v>1</v>
      </c>
      <c r="F36" s="164"/>
      <c r="G36" s="165">
        <f t="shared" si="4"/>
        <v>0</v>
      </c>
    </row>
    <row r="37" spans="1:7">
      <c r="A37" s="160">
        <v>24</v>
      </c>
      <c r="B37" s="161"/>
      <c r="C37" s="162" t="s">
        <v>756</v>
      </c>
      <c r="D37" s="163" t="s">
        <v>112</v>
      </c>
      <c r="E37" s="164">
        <v>1</v>
      </c>
      <c r="F37" s="164"/>
      <c r="G37" s="165">
        <f t="shared" si="4"/>
        <v>0</v>
      </c>
    </row>
    <row r="38" spans="1:7">
      <c r="A38" s="160">
        <v>25</v>
      </c>
      <c r="B38" s="161"/>
      <c r="C38" s="162" t="s">
        <v>757</v>
      </c>
      <c r="D38" s="163" t="s">
        <v>25</v>
      </c>
      <c r="E38" s="164">
        <f>SUM(E24:E29)</f>
        <v>154</v>
      </c>
      <c r="F38" s="164"/>
      <c r="G38" s="165">
        <f t="shared" si="4"/>
        <v>0</v>
      </c>
    </row>
    <row r="39" spans="1:7">
      <c r="A39" s="166"/>
      <c r="B39" s="167" t="s">
        <v>187</v>
      </c>
      <c r="C39" s="168" t="str">
        <f>CONCATENATE(B23," ",C23)</f>
        <v>721 Vnitřní kanalizace</v>
      </c>
      <c r="D39" s="157"/>
      <c r="E39" s="169"/>
      <c r="F39" s="164"/>
      <c r="G39" s="170">
        <f>SUM(G24:G38)</f>
        <v>0</v>
      </c>
    </row>
    <row r="40" spans="1:7" ht="13.1">
      <c r="A40" s="154" t="s">
        <v>182</v>
      </c>
      <c r="B40" s="155" t="s">
        <v>758</v>
      </c>
      <c r="C40" s="156" t="s">
        <v>759</v>
      </c>
      <c r="D40" s="157"/>
      <c r="E40" s="158"/>
      <c r="F40" s="164"/>
      <c r="G40" s="165">
        <f t="shared" si="1"/>
        <v>0</v>
      </c>
    </row>
    <row r="41" spans="1:7">
      <c r="A41" s="160">
        <v>26</v>
      </c>
      <c r="B41" s="161"/>
      <c r="C41" s="162" t="s">
        <v>760</v>
      </c>
      <c r="D41" s="163" t="s">
        <v>25</v>
      </c>
      <c r="E41" s="164">
        <v>78</v>
      </c>
      <c r="F41" s="164"/>
      <c r="G41" s="165">
        <f t="shared" ref="G41:G52" si="5">E41*F41</f>
        <v>0</v>
      </c>
    </row>
    <row r="42" spans="1:7">
      <c r="A42" s="160">
        <v>27</v>
      </c>
      <c r="B42" s="161"/>
      <c r="C42" s="162" t="s">
        <v>761</v>
      </c>
      <c r="D42" s="163" t="s">
        <v>25</v>
      </c>
      <c r="E42" s="164">
        <v>50</v>
      </c>
      <c r="F42" s="164"/>
      <c r="G42" s="165">
        <f t="shared" si="5"/>
        <v>0</v>
      </c>
    </row>
    <row r="43" spans="1:7">
      <c r="A43" s="160">
        <v>28</v>
      </c>
      <c r="B43" s="161"/>
      <c r="C43" s="162" t="s">
        <v>762</v>
      </c>
      <c r="D43" s="163" t="s">
        <v>25</v>
      </c>
      <c r="E43" s="164">
        <v>40</v>
      </c>
      <c r="F43" s="164"/>
      <c r="G43" s="165">
        <f t="shared" si="5"/>
        <v>0</v>
      </c>
    </row>
    <row r="44" spans="1:7">
      <c r="A44" s="160">
        <v>29</v>
      </c>
      <c r="B44" s="161"/>
      <c r="C44" s="162" t="s">
        <v>763</v>
      </c>
      <c r="D44" s="163" t="s">
        <v>112</v>
      </c>
      <c r="E44" s="164">
        <v>10</v>
      </c>
      <c r="F44" s="164"/>
      <c r="G44" s="165">
        <f t="shared" si="5"/>
        <v>0</v>
      </c>
    </row>
    <row r="45" spans="1:7">
      <c r="A45" s="160">
        <v>30</v>
      </c>
      <c r="B45" s="161"/>
      <c r="C45" s="162" t="s">
        <v>764</v>
      </c>
      <c r="D45" s="163" t="s">
        <v>112</v>
      </c>
      <c r="E45" s="164">
        <v>2</v>
      </c>
      <c r="F45" s="164"/>
      <c r="G45" s="165">
        <f t="shared" si="5"/>
        <v>0</v>
      </c>
    </row>
    <row r="46" spans="1:7">
      <c r="A46" s="160">
        <v>31</v>
      </c>
      <c r="B46" s="161"/>
      <c r="C46" s="162" t="s">
        <v>765</v>
      </c>
      <c r="D46" s="163" t="s">
        <v>112</v>
      </c>
      <c r="E46" s="164">
        <v>3</v>
      </c>
      <c r="F46" s="164"/>
      <c r="G46" s="165">
        <f t="shared" si="5"/>
        <v>0</v>
      </c>
    </row>
    <row r="47" spans="1:7">
      <c r="A47" s="160">
        <v>32</v>
      </c>
      <c r="B47" s="161"/>
      <c r="C47" s="162" t="s">
        <v>766</v>
      </c>
      <c r="D47" s="163" t="s">
        <v>112</v>
      </c>
      <c r="E47" s="164">
        <v>2</v>
      </c>
      <c r="F47" s="164"/>
      <c r="G47" s="165">
        <f t="shared" si="5"/>
        <v>0</v>
      </c>
    </row>
    <row r="48" spans="1:7">
      <c r="A48" s="160">
        <v>33</v>
      </c>
      <c r="B48" s="161"/>
      <c r="C48" s="162" t="s">
        <v>767</v>
      </c>
      <c r="D48" s="163" t="s">
        <v>112</v>
      </c>
      <c r="E48" s="164">
        <v>8</v>
      </c>
      <c r="F48" s="164"/>
      <c r="G48" s="165">
        <f t="shared" si="5"/>
        <v>0</v>
      </c>
    </row>
    <row r="49" spans="1:7">
      <c r="A49" s="160">
        <v>34</v>
      </c>
      <c r="B49" s="161"/>
      <c r="C49" s="162" t="s">
        <v>768</v>
      </c>
      <c r="D49" s="163" t="s">
        <v>112</v>
      </c>
      <c r="E49" s="164">
        <v>2</v>
      </c>
      <c r="F49" s="164"/>
      <c r="G49" s="165">
        <f t="shared" si="5"/>
        <v>0</v>
      </c>
    </row>
    <row r="50" spans="1:7">
      <c r="A50" s="160">
        <v>35</v>
      </c>
      <c r="B50" s="161"/>
      <c r="C50" s="162" t="s">
        <v>769</v>
      </c>
      <c r="D50" s="163" t="s">
        <v>112</v>
      </c>
      <c r="E50" s="164">
        <v>17</v>
      </c>
      <c r="F50" s="164"/>
      <c r="G50" s="165">
        <f t="shared" si="5"/>
        <v>0</v>
      </c>
    </row>
    <row r="51" spans="1:7">
      <c r="A51" s="160">
        <v>36</v>
      </c>
      <c r="B51" s="161"/>
      <c r="C51" s="162" t="s">
        <v>770</v>
      </c>
      <c r="D51" s="163" t="s">
        <v>25</v>
      </c>
      <c r="E51" s="164">
        <f>SUM(E41:E43)</f>
        <v>168</v>
      </c>
      <c r="F51" s="164"/>
      <c r="G51" s="165">
        <f t="shared" si="5"/>
        <v>0</v>
      </c>
    </row>
    <row r="52" spans="1:7">
      <c r="A52" s="160">
        <v>37</v>
      </c>
      <c r="B52" s="161"/>
      <c r="C52" s="162" t="s">
        <v>771</v>
      </c>
      <c r="D52" s="163" t="s">
        <v>25</v>
      </c>
      <c r="E52" s="164">
        <f>E51</f>
        <v>168</v>
      </c>
      <c r="F52" s="164"/>
      <c r="G52" s="165">
        <f t="shared" si="5"/>
        <v>0</v>
      </c>
    </row>
    <row r="53" spans="1:7">
      <c r="A53" s="166"/>
      <c r="B53" s="167" t="s">
        <v>187</v>
      </c>
      <c r="C53" s="168" t="str">
        <f>CONCATENATE(B40," ",C40)</f>
        <v>722 Vnitřní vodovod</v>
      </c>
      <c r="D53" s="157"/>
      <c r="E53" s="169"/>
      <c r="F53" s="164"/>
      <c r="G53" s="170">
        <f>SUM(G41:G52)</f>
        <v>0</v>
      </c>
    </row>
    <row r="54" spans="1:7" ht="13.1">
      <c r="A54" s="154" t="s">
        <v>182</v>
      </c>
      <c r="B54" s="155" t="s">
        <v>772</v>
      </c>
      <c r="C54" s="156" t="s">
        <v>773</v>
      </c>
      <c r="D54" s="157"/>
      <c r="E54" s="158"/>
      <c r="F54" s="164"/>
      <c r="G54" s="165">
        <f t="shared" si="1"/>
        <v>0</v>
      </c>
    </row>
    <row r="55" spans="1:7">
      <c r="A55" s="160">
        <v>38</v>
      </c>
      <c r="B55" s="161"/>
      <c r="C55" s="162" t="s">
        <v>774</v>
      </c>
      <c r="D55" s="163" t="s">
        <v>112</v>
      </c>
      <c r="E55" s="164">
        <v>1</v>
      </c>
      <c r="F55" s="164"/>
      <c r="G55" s="165">
        <f t="shared" ref="G55" si="6">E55*F55</f>
        <v>0</v>
      </c>
    </row>
    <row r="56" spans="1:7">
      <c r="A56" s="166"/>
      <c r="B56" s="167" t="s">
        <v>187</v>
      </c>
      <c r="C56" s="168" t="str">
        <f>CONCATENATE(B54," ",C54)</f>
        <v>724 Strojní vybavení</v>
      </c>
      <c r="D56" s="157"/>
      <c r="E56" s="169"/>
      <c r="F56" s="164"/>
      <c r="G56" s="170">
        <f>SUM(G55)</f>
        <v>0</v>
      </c>
    </row>
    <row r="57" spans="1:7" ht="13.1">
      <c r="A57" s="154" t="s">
        <v>182</v>
      </c>
      <c r="B57" s="155" t="s">
        <v>775</v>
      </c>
      <c r="C57" s="156" t="s">
        <v>776</v>
      </c>
      <c r="D57" s="157"/>
      <c r="E57" s="158"/>
      <c r="F57" s="164"/>
      <c r="G57" s="165">
        <f t="shared" ref="G57" si="7">PRODUCT(E57:F57)</f>
        <v>0</v>
      </c>
    </row>
    <row r="58" spans="1:7" ht="20.95">
      <c r="A58" s="160">
        <v>39</v>
      </c>
      <c r="B58" s="161"/>
      <c r="C58" s="162" t="s">
        <v>777</v>
      </c>
      <c r="D58" s="163" t="s">
        <v>75</v>
      </c>
      <c r="E58" s="164">
        <v>2</v>
      </c>
      <c r="F58" s="164"/>
      <c r="G58" s="165">
        <f t="shared" ref="G58:G61" si="8">E58*F58</f>
        <v>0</v>
      </c>
    </row>
    <row r="59" spans="1:7">
      <c r="A59" s="160">
        <v>40</v>
      </c>
      <c r="B59" s="161"/>
      <c r="C59" s="162" t="s">
        <v>778</v>
      </c>
      <c r="D59" s="163" t="s">
        <v>75</v>
      </c>
      <c r="E59" s="164">
        <v>3</v>
      </c>
      <c r="F59" s="164"/>
      <c r="G59" s="165">
        <f t="shared" si="8"/>
        <v>0</v>
      </c>
    </row>
    <row r="60" spans="1:7" ht="20.95">
      <c r="A60" s="160">
        <v>41</v>
      </c>
      <c r="B60" s="161"/>
      <c r="C60" s="162" t="s">
        <v>779</v>
      </c>
      <c r="D60" s="163" t="s">
        <v>75</v>
      </c>
      <c r="E60" s="164">
        <v>1</v>
      </c>
      <c r="F60" s="164"/>
      <c r="G60" s="165">
        <f t="shared" si="8"/>
        <v>0</v>
      </c>
    </row>
    <row r="61" spans="1:7" ht="20.95">
      <c r="A61" s="160">
        <v>42</v>
      </c>
      <c r="B61" s="161"/>
      <c r="C61" s="162" t="s">
        <v>780</v>
      </c>
      <c r="D61" s="163" t="s">
        <v>112</v>
      </c>
      <c r="E61" s="164">
        <v>2</v>
      </c>
      <c r="F61" s="164"/>
      <c r="G61" s="165">
        <f t="shared" si="8"/>
        <v>0</v>
      </c>
    </row>
    <row r="62" spans="1:7">
      <c r="A62" s="166"/>
      <c r="B62" s="167" t="s">
        <v>187</v>
      </c>
      <c r="C62" s="168" t="str">
        <f>CONCATENATE(B57," ",C57)</f>
        <v>725 Zařizovací předměty</v>
      </c>
      <c r="D62" s="157"/>
      <c r="E62" s="169"/>
      <c r="F62" s="164"/>
      <c r="G62" s="170">
        <f>SUM(G58:G61)</f>
        <v>0</v>
      </c>
    </row>
    <row r="63" spans="1:7">
      <c r="A63" s="166"/>
      <c r="B63" s="167" t="s">
        <v>187</v>
      </c>
      <c r="C63" s="168" t="s">
        <v>781</v>
      </c>
      <c r="D63" s="157"/>
      <c r="E63" s="169"/>
      <c r="F63" s="164"/>
      <c r="G63" s="170"/>
    </row>
    <row r="64" spans="1:7" ht="13.75" thickBot="1">
      <c r="A64" s="174"/>
      <c r="B64" s="175" t="s">
        <v>290</v>
      </c>
      <c r="C64" s="176"/>
      <c r="D64" s="176"/>
      <c r="E64" s="176"/>
      <c r="F64" s="176"/>
      <c r="G64" s="177">
        <f>SUM(G14,G19,G21,G39,G53,G56,G62,G63)</f>
        <v>0</v>
      </c>
    </row>
    <row r="65" spans="5:5">
      <c r="E65" s="74"/>
    </row>
    <row r="66" spans="5:5">
      <c r="E66" s="74"/>
    </row>
    <row r="67" spans="5:5">
      <c r="E67" s="74"/>
    </row>
    <row r="68" spans="5:5">
      <c r="E68" s="74"/>
    </row>
    <row r="69" spans="5:5">
      <c r="E69" s="74"/>
    </row>
    <row r="70" spans="5:5">
      <c r="E70" s="74"/>
    </row>
    <row r="71" spans="5:5">
      <c r="E71" s="74"/>
    </row>
    <row r="72" spans="5:5">
      <c r="E72" s="74"/>
    </row>
    <row r="73" spans="5:5">
      <c r="E73" s="74"/>
    </row>
    <row r="74" spans="5:5">
      <c r="E74" s="74"/>
    </row>
    <row r="75" spans="5:5">
      <c r="E75" s="74"/>
    </row>
    <row r="76" spans="5:5">
      <c r="E76" s="74"/>
    </row>
    <row r="77" spans="5:5">
      <c r="E77" s="74"/>
    </row>
    <row r="78" spans="5:5">
      <c r="E78" s="74"/>
    </row>
    <row r="79" spans="5:5">
      <c r="E79" s="74"/>
    </row>
    <row r="80" spans="5:5">
      <c r="E80" s="74"/>
    </row>
    <row r="81" spans="1:7">
      <c r="A81" s="75"/>
      <c r="B81" s="75"/>
      <c r="C81" s="75"/>
      <c r="D81" s="75"/>
      <c r="E81" s="75"/>
      <c r="F81" s="75"/>
      <c r="G81" s="75"/>
    </row>
    <row r="82" spans="1:7">
      <c r="A82" s="75"/>
      <c r="B82" s="75"/>
      <c r="C82" s="75"/>
      <c r="D82" s="75"/>
      <c r="E82" s="75"/>
      <c r="F82" s="75"/>
      <c r="G82" s="75"/>
    </row>
    <row r="83" spans="1:7">
      <c r="A83" s="75"/>
      <c r="B83" s="75"/>
      <c r="C83" s="75"/>
      <c r="D83" s="75"/>
      <c r="E83" s="75"/>
      <c r="F83" s="75"/>
      <c r="G83" s="75"/>
    </row>
    <row r="84" spans="1:7">
      <c r="A84" s="75"/>
      <c r="B84" s="75"/>
      <c r="C84" s="75"/>
      <c r="D84" s="75"/>
      <c r="E84" s="75"/>
      <c r="F84" s="75"/>
      <c r="G84" s="75"/>
    </row>
    <row r="85" spans="1:7">
      <c r="E85" s="74"/>
    </row>
    <row r="86" spans="1:7">
      <c r="E86" s="74"/>
    </row>
    <row r="87" spans="1:7">
      <c r="E87" s="74"/>
    </row>
    <row r="88" spans="1:7">
      <c r="E88" s="74"/>
    </row>
    <row r="89" spans="1:7">
      <c r="E89" s="74"/>
    </row>
    <row r="90" spans="1:7">
      <c r="E90" s="74"/>
    </row>
    <row r="91" spans="1:7">
      <c r="E91" s="74"/>
    </row>
    <row r="92" spans="1:7">
      <c r="E92" s="74"/>
    </row>
    <row r="93" spans="1:7">
      <c r="E93" s="74"/>
    </row>
    <row r="94" spans="1:7">
      <c r="E94" s="74"/>
    </row>
    <row r="95" spans="1:7">
      <c r="E95" s="74"/>
    </row>
    <row r="96" spans="1:7">
      <c r="E96" s="74"/>
    </row>
    <row r="97" spans="5:5">
      <c r="E97" s="74"/>
    </row>
    <row r="98" spans="5:5">
      <c r="E98" s="74"/>
    </row>
    <row r="99" spans="5:5">
      <c r="E99" s="74"/>
    </row>
    <row r="100" spans="5:5">
      <c r="E100" s="74"/>
    </row>
    <row r="101" spans="5:5">
      <c r="E101" s="74"/>
    </row>
    <row r="102" spans="5:5">
      <c r="E102" s="74"/>
    </row>
    <row r="103" spans="5:5">
      <c r="E103" s="74"/>
    </row>
    <row r="104" spans="5:5">
      <c r="E104" s="74"/>
    </row>
    <row r="105" spans="5:5">
      <c r="E105" s="74"/>
    </row>
    <row r="106" spans="5:5">
      <c r="E106" s="74"/>
    </row>
    <row r="107" spans="5:5">
      <c r="E107" s="74"/>
    </row>
    <row r="108" spans="5:5">
      <c r="E108" s="74"/>
    </row>
    <row r="109" spans="5:5">
      <c r="E109" s="74"/>
    </row>
    <row r="110" spans="5:5">
      <c r="E110" s="74"/>
    </row>
    <row r="111" spans="5:5">
      <c r="E111" s="74"/>
    </row>
    <row r="112" spans="5:5">
      <c r="E112" s="74"/>
    </row>
    <row r="113" spans="1:7">
      <c r="E113" s="74"/>
    </row>
    <row r="114" spans="1:7">
      <c r="E114" s="74"/>
    </row>
    <row r="115" spans="1:7">
      <c r="E115" s="74"/>
    </row>
    <row r="116" spans="1:7">
      <c r="A116" s="76"/>
      <c r="B116" s="76"/>
    </row>
    <row r="117" spans="1:7">
      <c r="A117" s="75"/>
      <c r="B117" s="75"/>
      <c r="C117" s="78"/>
      <c r="D117" s="78"/>
      <c r="E117" s="79"/>
      <c r="F117" s="78"/>
      <c r="G117" s="80"/>
    </row>
    <row r="118" spans="1:7">
      <c r="A118" s="81"/>
      <c r="B118" s="81"/>
      <c r="C118" s="75"/>
      <c r="D118" s="75"/>
      <c r="E118" s="82"/>
      <c r="F118" s="75"/>
      <c r="G118" s="75"/>
    </row>
    <row r="119" spans="1:7">
      <c r="A119" s="75"/>
      <c r="B119" s="75"/>
      <c r="C119" s="75"/>
      <c r="D119" s="75"/>
      <c r="E119" s="82"/>
      <c r="F119" s="75"/>
      <c r="G119" s="75"/>
    </row>
    <row r="120" spans="1:7">
      <c r="A120" s="75"/>
      <c r="B120" s="75"/>
      <c r="C120" s="75"/>
      <c r="D120" s="75"/>
      <c r="E120" s="82"/>
      <c r="F120" s="75"/>
      <c r="G120" s="75"/>
    </row>
    <row r="121" spans="1:7">
      <c r="A121" s="75"/>
      <c r="B121" s="75"/>
      <c r="C121" s="75"/>
      <c r="D121" s="75"/>
      <c r="E121" s="82"/>
      <c r="F121" s="75"/>
      <c r="G121" s="75"/>
    </row>
    <row r="122" spans="1:7">
      <c r="A122" s="75"/>
      <c r="B122" s="75"/>
      <c r="C122" s="75"/>
      <c r="D122" s="75"/>
      <c r="E122" s="82"/>
      <c r="F122" s="75"/>
      <c r="G122" s="75"/>
    </row>
    <row r="123" spans="1:7">
      <c r="A123" s="75"/>
      <c r="B123" s="75"/>
      <c r="C123" s="75"/>
      <c r="D123" s="75"/>
      <c r="E123" s="82"/>
      <c r="F123" s="75"/>
      <c r="G123" s="75"/>
    </row>
    <row r="124" spans="1:7">
      <c r="A124" s="75"/>
      <c r="B124" s="75"/>
      <c r="C124" s="75"/>
      <c r="D124" s="75"/>
      <c r="E124" s="82"/>
      <c r="F124" s="75"/>
      <c r="G124" s="75"/>
    </row>
    <row r="125" spans="1:7">
      <c r="A125" s="75"/>
      <c r="B125" s="75"/>
      <c r="C125" s="75"/>
      <c r="D125" s="75"/>
      <c r="E125" s="82"/>
      <c r="F125" s="75"/>
      <c r="G125" s="75"/>
    </row>
    <row r="126" spans="1:7">
      <c r="A126" s="75"/>
      <c r="B126" s="75"/>
      <c r="C126" s="75"/>
      <c r="D126" s="75"/>
      <c r="E126" s="82"/>
      <c r="F126" s="75"/>
      <c r="G126" s="75"/>
    </row>
    <row r="127" spans="1:7">
      <c r="A127" s="75"/>
      <c r="B127" s="75"/>
      <c r="C127" s="75"/>
      <c r="D127" s="75"/>
      <c r="E127" s="82"/>
      <c r="F127" s="75"/>
      <c r="G127" s="75"/>
    </row>
    <row r="128" spans="1:7">
      <c r="A128" s="75"/>
      <c r="B128" s="75"/>
      <c r="C128" s="75"/>
      <c r="D128" s="75"/>
      <c r="E128" s="82"/>
      <c r="F128" s="75"/>
      <c r="G128" s="75"/>
    </row>
    <row r="129" spans="1:7">
      <c r="A129" s="75"/>
      <c r="B129" s="75"/>
      <c r="C129" s="75"/>
      <c r="D129" s="75"/>
      <c r="E129" s="82"/>
      <c r="F129" s="75"/>
      <c r="G129" s="75"/>
    </row>
    <row r="130" spans="1:7">
      <c r="A130" s="75"/>
      <c r="B130" s="75"/>
      <c r="C130" s="75"/>
      <c r="D130" s="75"/>
      <c r="E130" s="82"/>
      <c r="F130" s="75"/>
      <c r="G130" s="75"/>
    </row>
  </sheetData>
  <mergeCells count="4">
    <mergeCell ref="A1:G1"/>
    <mergeCell ref="A3:B3"/>
    <mergeCell ref="A4:B4"/>
    <mergeCell ref="E4:G4"/>
  </mergeCells>
  <phoneticPr fontId="17" type="noConversion"/>
  <conditionalFormatting sqref="F320:G343">
    <cfRule type="cellIs" dxfId="0" priority="1" stopIfTrue="1" operator="lessThan">
      <formula>#REF!</formula>
    </cfRule>
  </conditionalFormatting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workbookViewId="0">
      <selection activeCell="E39" sqref="E39"/>
    </sheetView>
  </sheetViews>
  <sheetFormatPr defaultRowHeight="12.45"/>
  <cols>
    <col min="1" max="1" width="4" bestFit="1" customWidth="1"/>
    <col min="2" max="2" width="11.375" bestFit="1" customWidth="1"/>
    <col min="3" max="3" width="50.375" bestFit="1" customWidth="1"/>
    <col min="5" max="6" width="8.75" bestFit="1" customWidth="1"/>
    <col min="7" max="7" width="15.875" bestFit="1" customWidth="1"/>
  </cols>
  <sheetData>
    <row r="1" spans="1:7" ht="15.05">
      <c r="A1" s="204" t="s">
        <v>347</v>
      </c>
      <c r="B1" s="204"/>
      <c r="C1" s="204"/>
      <c r="D1" s="204"/>
      <c r="E1" s="204"/>
      <c r="F1" s="204"/>
      <c r="G1" s="204"/>
    </row>
    <row r="2" spans="1:7" ht="13.75" thickBot="1">
      <c r="A2" s="121"/>
      <c r="B2" s="83"/>
      <c r="C2" s="84"/>
      <c r="D2" s="84"/>
      <c r="E2" s="85"/>
      <c r="F2" s="84"/>
      <c r="G2" s="84"/>
    </row>
    <row r="3" spans="1:7" ht="13.75" thickTop="1">
      <c r="A3" s="205" t="s">
        <v>174</v>
      </c>
      <c r="B3" s="206"/>
      <c r="C3" s="86" t="s">
        <v>788</v>
      </c>
      <c r="D3" s="122"/>
      <c r="E3" s="87"/>
      <c r="F3" s="123"/>
      <c r="G3" s="124"/>
    </row>
    <row r="4" spans="1:7" ht="13.75" thickBot="1">
      <c r="A4" s="207" t="s">
        <v>175</v>
      </c>
      <c r="B4" s="208"/>
      <c r="C4" s="88" t="s">
        <v>809</v>
      </c>
      <c r="D4" s="125"/>
      <c r="E4" s="209"/>
      <c r="F4" s="210"/>
      <c r="G4" s="211"/>
    </row>
    <row r="5" spans="1:7" ht="13.1" thickTop="1">
      <c r="A5" s="89"/>
      <c r="B5" s="121"/>
      <c r="C5" s="121"/>
      <c r="D5" s="121"/>
      <c r="E5" s="126"/>
      <c r="F5" s="121"/>
      <c r="G5" s="127"/>
    </row>
    <row r="6" spans="1:7">
      <c r="A6" s="90" t="s">
        <v>176</v>
      </c>
      <c r="B6" s="91" t="s">
        <v>177</v>
      </c>
      <c r="C6" s="91" t="s">
        <v>178</v>
      </c>
      <c r="D6" s="91" t="s">
        <v>4</v>
      </c>
      <c r="E6" s="92" t="s">
        <v>179</v>
      </c>
      <c r="F6" s="91" t="s">
        <v>180</v>
      </c>
      <c r="G6" s="93" t="s">
        <v>181</v>
      </c>
    </row>
    <row r="7" spans="1:7" ht="13.1">
      <c r="A7" s="94" t="s">
        <v>182</v>
      </c>
      <c r="B7" s="95" t="s">
        <v>232</v>
      </c>
      <c r="C7" s="96" t="s">
        <v>233</v>
      </c>
      <c r="D7" s="128"/>
      <c r="E7" s="129"/>
      <c r="F7" s="129"/>
      <c r="G7" s="130"/>
    </row>
    <row r="8" spans="1:7">
      <c r="A8" s="97">
        <v>1</v>
      </c>
      <c r="B8" s="98" t="s">
        <v>429</v>
      </c>
      <c r="C8" s="99" t="s">
        <v>430</v>
      </c>
      <c r="D8" s="100" t="s">
        <v>31</v>
      </c>
      <c r="E8" s="101">
        <v>89.4</v>
      </c>
      <c r="F8" s="101"/>
      <c r="G8" s="102">
        <f>E8*F8</f>
        <v>0</v>
      </c>
    </row>
    <row r="9" spans="1:7">
      <c r="A9" s="97">
        <v>2</v>
      </c>
      <c r="B9" s="98" t="s">
        <v>789</v>
      </c>
      <c r="C9" s="99" t="s">
        <v>790</v>
      </c>
      <c r="D9" s="100" t="s">
        <v>31</v>
      </c>
      <c r="E9" s="101">
        <f>E10</f>
        <v>1924</v>
      </c>
      <c r="F9" s="101"/>
      <c r="G9" s="102">
        <f>E9*F9</f>
        <v>0</v>
      </c>
    </row>
    <row r="10" spans="1:7">
      <c r="A10" s="97">
        <v>3</v>
      </c>
      <c r="B10" s="98" t="s">
        <v>791</v>
      </c>
      <c r="C10" s="99" t="s">
        <v>792</v>
      </c>
      <c r="D10" s="100" t="s">
        <v>31</v>
      </c>
      <c r="E10" s="101">
        <f>SUM(E11:E14)</f>
        <v>1924</v>
      </c>
      <c r="F10" s="101"/>
      <c r="G10" s="102">
        <f>E10*F10</f>
        <v>0</v>
      </c>
    </row>
    <row r="11" spans="1:7">
      <c r="A11" s="106"/>
      <c r="B11" s="107"/>
      <c r="C11" s="203" t="s">
        <v>793</v>
      </c>
      <c r="D11" s="202"/>
      <c r="E11" s="108">
        <v>481</v>
      </c>
      <c r="F11" s="101"/>
      <c r="G11" s="110"/>
    </row>
    <row r="12" spans="1:7">
      <c r="A12" s="106"/>
      <c r="B12" s="107"/>
      <c r="C12" s="203" t="s">
        <v>794</v>
      </c>
      <c r="D12" s="202"/>
      <c r="E12" s="108">
        <v>481</v>
      </c>
      <c r="F12" s="101"/>
      <c r="G12" s="110"/>
    </row>
    <row r="13" spans="1:7">
      <c r="A13" s="106"/>
      <c r="B13" s="107"/>
      <c r="C13" s="203" t="s">
        <v>795</v>
      </c>
      <c r="D13" s="202"/>
      <c r="E13" s="108">
        <v>481</v>
      </c>
      <c r="F13" s="101"/>
      <c r="G13" s="110"/>
    </row>
    <row r="14" spans="1:7">
      <c r="A14" s="106"/>
      <c r="B14" s="107"/>
      <c r="C14" s="203" t="s">
        <v>796</v>
      </c>
      <c r="D14" s="202"/>
      <c r="E14" s="108">
        <v>481</v>
      </c>
      <c r="F14" s="101"/>
      <c r="G14" s="110"/>
    </row>
    <row r="15" spans="1:7">
      <c r="A15" s="97">
        <v>4</v>
      </c>
      <c r="B15" s="98" t="s">
        <v>305</v>
      </c>
      <c r="C15" s="99" t="s">
        <v>797</v>
      </c>
      <c r="D15" s="100" t="s">
        <v>31</v>
      </c>
      <c r="E15" s="101">
        <f>E10</f>
        <v>1924</v>
      </c>
      <c r="F15" s="101"/>
      <c r="G15" s="102">
        <f>E15*F15</f>
        <v>0</v>
      </c>
    </row>
    <row r="16" spans="1:7" ht="20.95">
      <c r="A16" s="97">
        <v>5</v>
      </c>
      <c r="B16" s="98" t="s">
        <v>798</v>
      </c>
      <c r="C16" s="99" t="s">
        <v>799</v>
      </c>
      <c r="D16" s="100" t="s">
        <v>31</v>
      </c>
      <c r="E16" s="101">
        <f>E15</f>
        <v>1924</v>
      </c>
      <c r="F16" s="101"/>
      <c r="G16" s="102">
        <f>E16*F16</f>
        <v>0</v>
      </c>
    </row>
    <row r="17" spans="1:7">
      <c r="A17" s="97">
        <v>6</v>
      </c>
      <c r="B17" s="98" t="s">
        <v>800</v>
      </c>
      <c r="C17" s="184" t="s">
        <v>801</v>
      </c>
      <c r="D17" s="100" t="s">
        <v>213</v>
      </c>
      <c r="E17" s="101">
        <v>1</v>
      </c>
      <c r="F17" s="101"/>
      <c r="G17" s="102">
        <f>E17*F17</f>
        <v>0</v>
      </c>
    </row>
    <row r="18" spans="1:7" ht="13.1">
      <c r="A18" s="131"/>
      <c r="B18" s="103" t="s">
        <v>187</v>
      </c>
      <c r="C18" s="104" t="s">
        <v>802</v>
      </c>
      <c r="D18" s="132"/>
      <c r="E18" s="133"/>
      <c r="F18" s="185"/>
      <c r="G18" s="105">
        <f>SUM(G7:G17)</f>
        <v>0</v>
      </c>
    </row>
    <row r="19" spans="1:7" ht="13.1">
      <c r="A19" s="94" t="s">
        <v>182</v>
      </c>
      <c r="B19" s="95" t="s">
        <v>236</v>
      </c>
      <c r="C19" s="96" t="s">
        <v>237</v>
      </c>
      <c r="D19" s="128"/>
      <c r="E19" s="129"/>
      <c r="F19" s="101"/>
      <c r="G19" s="130"/>
    </row>
    <row r="20" spans="1:7">
      <c r="A20" s="97">
        <v>7</v>
      </c>
      <c r="B20" s="98" t="s">
        <v>803</v>
      </c>
      <c r="C20" s="99" t="s">
        <v>804</v>
      </c>
      <c r="D20" s="100" t="s">
        <v>31</v>
      </c>
      <c r="E20" s="101">
        <v>848</v>
      </c>
      <c r="F20" s="101"/>
      <c r="G20" s="102">
        <f>E20*F20</f>
        <v>0</v>
      </c>
    </row>
    <row r="21" spans="1:7" ht="13.1">
      <c r="A21" s="131"/>
      <c r="B21" s="103" t="s">
        <v>187</v>
      </c>
      <c r="C21" s="104" t="s">
        <v>805</v>
      </c>
      <c r="D21" s="132"/>
      <c r="E21" s="133"/>
      <c r="F21" s="185"/>
      <c r="G21" s="105">
        <f>SUM(G19:G20)</f>
        <v>0</v>
      </c>
    </row>
    <row r="22" spans="1:7" ht="13.1">
      <c r="A22" s="94" t="s">
        <v>182</v>
      </c>
      <c r="B22" s="95" t="s">
        <v>169</v>
      </c>
      <c r="C22" s="96" t="s">
        <v>170</v>
      </c>
      <c r="D22" s="128"/>
      <c r="E22" s="129"/>
      <c r="F22" s="101"/>
      <c r="G22" s="130"/>
    </row>
    <row r="23" spans="1:7">
      <c r="A23" s="97">
        <v>8</v>
      </c>
      <c r="B23" s="98" t="s">
        <v>259</v>
      </c>
      <c r="C23" s="99" t="s">
        <v>260</v>
      </c>
      <c r="D23" s="100" t="s">
        <v>207</v>
      </c>
      <c r="E23" s="101">
        <v>34.700000000000003</v>
      </c>
      <c r="F23" s="101"/>
      <c r="G23" s="102">
        <f>E23*F23</f>
        <v>0</v>
      </c>
    </row>
    <row r="24" spans="1:7" ht="13.1">
      <c r="A24" s="131"/>
      <c r="B24" s="103" t="s">
        <v>187</v>
      </c>
      <c r="C24" s="104" t="s">
        <v>806</v>
      </c>
      <c r="D24" s="132"/>
      <c r="E24" s="133"/>
      <c r="F24" s="134"/>
      <c r="G24" s="105">
        <f>SUM(G22:G23)</f>
        <v>0</v>
      </c>
    </row>
    <row r="25" spans="1:7">
      <c r="A25" s="121"/>
      <c r="B25" s="121"/>
      <c r="C25" s="121"/>
      <c r="D25" s="121"/>
      <c r="E25" s="121"/>
      <c r="F25" s="121"/>
      <c r="G25" s="121"/>
    </row>
    <row r="26" spans="1:7" ht="13.1">
      <c r="A26" s="186"/>
      <c r="B26" s="186"/>
      <c r="C26" s="187" t="s">
        <v>807</v>
      </c>
      <c r="D26" s="186" t="s">
        <v>808</v>
      </c>
      <c r="E26" s="186">
        <v>1</v>
      </c>
      <c r="F26" s="187"/>
      <c r="G26" s="188">
        <f>F26</f>
        <v>0</v>
      </c>
    </row>
    <row r="27" spans="1:7">
      <c r="A27" s="121"/>
      <c r="B27" s="121"/>
      <c r="C27" s="121"/>
      <c r="D27" s="121"/>
      <c r="E27" s="121"/>
      <c r="F27" s="121"/>
      <c r="G27" s="121"/>
    </row>
    <row r="28" spans="1:7" s="191" customFormat="1" ht="13.1">
      <c r="A28" s="190"/>
      <c r="B28" s="190"/>
      <c r="C28" s="190" t="s">
        <v>290</v>
      </c>
      <c r="D28" s="190"/>
      <c r="E28" s="190"/>
      <c r="F28" s="190"/>
      <c r="G28" s="189">
        <f>G26+G24+G21+G18</f>
        <v>0</v>
      </c>
    </row>
  </sheetData>
  <mergeCells count="8">
    <mergeCell ref="C13:D13"/>
    <mergeCell ref="C14:D14"/>
    <mergeCell ref="A1:G1"/>
    <mergeCell ref="A3:B3"/>
    <mergeCell ref="A4:B4"/>
    <mergeCell ref="E4:G4"/>
    <mergeCell ref="C11:D11"/>
    <mergeCell ref="C12:D12"/>
  </mergeCells>
  <pageMargins left="0.70866141732283472" right="0.70866141732283472" top="0.78740157480314965" bottom="0.78740157480314965" header="0.31496062992125984" footer="0.31496062992125984"/>
  <pageSetup paperSize="9" scale="82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Celkem</vt:lpstr>
      <vt:lpstr>Topeni</vt:lpstr>
      <vt:lpstr>Suteren</vt:lpstr>
      <vt:lpstr>Sanace</vt:lpstr>
      <vt:lpstr>ZTI</vt:lpstr>
      <vt:lpstr>Vnitrni omitky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2012-01-27T08:06:59Z</dcterms:created>
  <dcterms:modified xsi:type="dcterms:W3CDTF">2012-02-09T08:26:10Z</dcterms:modified>
</cp:coreProperties>
</file>